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auorju\Downloads\"/>
    </mc:Choice>
  </mc:AlternateContent>
  <xr:revisionPtr revIDLastSave="0" documentId="13_ncr:1_{14F9DCC9-404F-4913-994F-96D2C7D4FD7A}" xr6:coauthVersionLast="47" xr6:coauthVersionMax="47" xr10:uidLastSave="{00000000-0000-0000-0000-000000000000}"/>
  <bookViews>
    <workbookView xWindow="-28920" yWindow="-120" windowWidth="29040" windowHeight="15720" xr2:uid="{E561E2FC-C39C-4CDD-A5C9-A5EE58727484}"/>
    <workbookView xWindow="-28920" yWindow="-120" windowWidth="29040" windowHeight="15720" xr2:uid="{B6895568-F597-4336-9677-CAE8FDD2E898}"/>
  </bookViews>
  <sheets>
    <sheet name="directorio sep 2026" sheetId="22" r:id="rId1"/>
    <sheet name="directorio formulado" sheetId="19" state="hidden" r:id="rId2"/>
    <sheet name="dane" sheetId="21" state="hidden" r:id="rId3"/>
    <sheet name="directorio 3 ago 26" sheetId="20" state="hidden" r:id="rId4"/>
    <sheet name="Hoja1" sheetId="18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19" l="1"/>
  <c r="Q4" i="19"/>
  <c r="Q5" i="19"/>
  <c r="Q6" i="19"/>
  <c r="Q7" i="19"/>
  <c r="Q8" i="19"/>
  <c r="Q9" i="19"/>
  <c r="Q10" i="19"/>
  <c r="Q11" i="19"/>
  <c r="Q12" i="19"/>
  <c r="Q13" i="19"/>
  <c r="Q14" i="19"/>
  <c r="Q15" i="19"/>
  <c r="R15" i="19" s="1"/>
  <c r="Q16" i="19"/>
  <c r="R16" i="19" s="1"/>
  <c r="Q17" i="19"/>
  <c r="Q18" i="19"/>
  <c r="Q19" i="19"/>
  <c r="Q20" i="19"/>
  <c r="Q21" i="19"/>
  <c r="R21" i="19" s="1"/>
  <c r="Q22" i="19"/>
  <c r="R22" i="19" s="1"/>
  <c r="Q23" i="19"/>
  <c r="Q24" i="19"/>
  <c r="Q25" i="19"/>
  <c r="Q26" i="19"/>
  <c r="Q27" i="19"/>
  <c r="Q28" i="19"/>
  <c r="Q29" i="19"/>
  <c r="Q30" i="19"/>
  <c r="R30" i="19" s="1"/>
  <c r="Q31" i="19"/>
  <c r="Q32" i="19"/>
  <c r="Q33" i="19"/>
  <c r="Q34" i="19"/>
  <c r="R34" i="19" s="1"/>
  <c r="Q35" i="19"/>
  <c r="Q36" i="19"/>
  <c r="Q37" i="19"/>
  <c r="Q38" i="19"/>
  <c r="R38" i="19" s="1"/>
  <c r="Q39" i="19"/>
  <c r="R39" i="19" s="1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58" i="19"/>
  <c r="Q59" i="19"/>
  <c r="Q60" i="19"/>
  <c r="Q61" i="19"/>
  <c r="Q62" i="19"/>
  <c r="Q63" i="19"/>
  <c r="Q64" i="19"/>
  <c r="Q65" i="19"/>
  <c r="Q66" i="19"/>
  <c r="Q67" i="19"/>
  <c r="Q68" i="19"/>
  <c r="Q69" i="19"/>
  <c r="Q70" i="19"/>
  <c r="Q71" i="19"/>
  <c r="Q72" i="19"/>
  <c r="Q73" i="19"/>
  <c r="Q74" i="19"/>
  <c r="Q75" i="19"/>
  <c r="Q76" i="19"/>
  <c r="Q77" i="19"/>
  <c r="Q78" i="19"/>
  <c r="Q79" i="19"/>
  <c r="Q80" i="19"/>
  <c r="Q81" i="19"/>
  <c r="Q82" i="19"/>
  <c r="Q83" i="19"/>
  <c r="Q84" i="19"/>
  <c r="Q85" i="19"/>
  <c r="Q86" i="19"/>
  <c r="Q87" i="19"/>
  <c r="Q88" i="19"/>
  <c r="Q89" i="19"/>
  <c r="Q90" i="19"/>
  <c r="Q91" i="19"/>
  <c r="Q92" i="19"/>
  <c r="Q93" i="19"/>
  <c r="Q94" i="19"/>
  <c r="Q95" i="19"/>
  <c r="Q96" i="19"/>
  <c r="Q97" i="19"/>
  <c r="Q98" i="19"/>
  <c r="Q99" i="19"/>
  <c r="Q100" i="19"/>
  <c r="Q101" i="19"/>
  <c r="Q102" i="19"/>
  <c r="Q103" i="19"/>
  <c r="Q104" i="19"/>
  <c r="Q105" i="19"/>
  <c r="Q106" i="19"/>
  <c r="Q107" i="19"/>
  <c r="Q108" i="19"/>
  <c r="Q109" i="19"/>
  <c r="Q110" i="19"/>
  <c r="Q111" i="19"/>
  <c r="Q112" i="19"/>
  <c r="Q113" i="19"/>
  <c r="Q114" i="19"/>
  <c r="Q115" i="19"/>
  <c r="Q116" i="19"/>
  <c r="Q117" i="19"/>
  <c r="Q118" i="19"/>
  <c r="Q119" i="19"/>
  <c r="Q120" i="19"/>
  <c r="Q121" i="19"/>
  <c r="Q122" i="19"/>
  <c r="Q123" i="19"/>
  <c r="Q124" i="19"/>
  <c r="Q125" i="19"/>
  <c r="Q126" i="19"/>
  <c r="Q127" i="19"/>
  <c r="Q128" i="19"/>
  <c r="Q129" i="19"/>
  <c r="Q130" i="19"/>
  <c r="Q131" i="19"/>
  <c r="R131" i="19" s="1"/>
  <c r="Q132" i="19"/>
  <c r="Q133" i="19"/>
  <c r="Q134" i="19"/>
  <c r="R134" i="19" s="1"/>
  <c r="Q135" i="19"/>
  <c r="R135" i="19" s="1"/>
  <c r="Q136" i="19"/>
  <c r="R136" i="19" s="1"/>
  <c r="Q137" i="19"/>
  <c r="R137" i="19" s="1"/>
  <c r="Q138" i="19"/>
  <c r="R138" i="19" s="1"/>
  <c r="Q139" i="19"/>
  <c r="R139" i="19" s="1"/>
  <c r="Q140" i="19"/>
  <c r="R140" i="19" s="1"/>
  <c r="Q141" i="19"/>
  <c r="R141" i="19" s="1"/>
  <c r="Q142" i="19"/>
  <c r="Q143" i="19"/>
  <c r="Q144" i="19"/>
  <c r="R144" i="19" s="1"/>
  <c r="Q145" i="19"/>
  <c r="Q146" i="19"/>
  <c r="R146" i="19" s="1"/>
  <c r="Q147" i="19"/>
  <c r="Q148" i="19"/>
  <c r="Q149" i="19"/>
  <c r="R149" i="19" s="1"/>
  <c r="Q150" i="19"/>
  <c r="R150" i="19" s="1"/>
  <c r="Q151" i="19"/>
  <c r="R151" i="19" s="1"/>
  <c r="Q152" i="19"/>
  <c r="Q153" i="19"/>
  <c r="Q154" i="19"/>
  <c r="R154" i="19" s="1"/>
  <c r="Q155" i="19"/>
  <c r="Q156" i="19"/>
  <c r="R156" i="19" s="1"/>
  <c r="Q157" i="19"/>
  <c r="R157" i="19" s="1"/>
  <c r="Q158" i="19"/>
  <c r="R158" i="19" s="1"/>
  <c r="Q159" i="19"/>
  <c r="R159" i="19" s="1"/>
  <c r="Q160" i="19"/>
  <c r="Q161" i="19"/>
  <c r="Q162" i="19"/>
  <c r="Q163" i="19"/>
  <c r="Q164" i="19"/>
  <c r="R164" i="19" s="1"/>
  <c r="Q165" i="19"/>
  <c r="R165" i="19" s="1"/>
  <c r="Q166" i="19"/>
  <c r="Q167" i="19"/>
  <c r="Q168" i="19"/>
  <c r="Q169" i="19"/>
  <c r="R169" i="19" s="1"/>
  <c r="Q170" i="19"/>
  <c r="Q171" i="19"/>
  <c r="Q172" i="19"/>
  <c r="Q173" i="19"/>
  <c r="R173" i="19" s="1"/>
  <c r="Q174" i="19"/>
  <c r="R174" i="19" s="1"/>
  <c r="Q175" i="19"/>
  <c r="R175" i="19" s="1"/>
  <c r="Q176" i="19"/>
  <c r="Q177" i="19"/>
  <c r="Q178" i="19"/>
  <c r="R178" i="19" s="1"/>
  <c r="Q179" i="19"/>
  <c r="R179" i="19" s="1"/>
  <c r="Q180" i="19"/>
  <c r="Q181" i="19"/>
  <c r="Q182" i="19"/>
  <c r="R182" i="19" s="1"/>
  <c r="Q183" i="19"/>
  <c r="R183" i="19" s="1"/>
  <c r="Q184" i="19"/>
  <c r="Q185" i="19"/>
  <c r="Q186" i="19"/>
  <c r="R186" i="19" s="1"/>
  <c r="Q187" i="19"/>
  <c r="Q188" i="19"/>
  <c r="Q189" i="19"/>
  <c r="R189" i="19" s="1"/>
  <c r="Q190" i="19"/>
  <c r="R190" i="19" s="1"/>
  <c r="Q191" i="19"/>
  <c r="R191" i="19" s="1"/>
  <c r="Q192" i="19"/>
  <c r="Q193" i="19"/>
  <c r="Q194" i="19"/>
  <c r="Q195" i="19"/>
  <c r="Q196" i="19"/>
  <c r="R196" i="19" s="1"/>
  <c r="Q197" i="19"/>
  <c r="R197" i="19" s="1"/>
  <c r="Q198" i="19"/>
  <c r="R198" i="19" s="1"/>
  <c r="Q199" i="19"/>
  <c r="R199" i="19" s="1"/>
  <c r="Q200" i="19"/>
  <c r="R200" i="19" s="1"/>
  <c r="Q201" i="19"/>
  <c r="R201" i="19" s="1"/>
  <c r="Q202" i="19"/>
  <c r="R202" i="19" s="1"/>
  <c r="Q203" i="19"/>
  <c r="R203" i="19" s="1"/>
  <c r="Q204" i="19"/>
  <c r="R204" i="19" s="1"/>
  <c r="Q205" i="19"/>
  <c r="Q206" i="19"/>
  <c r="Q207" i="19"/>
  <c r="Q208" i="19"/>
  <c r="Q209" i="19"/>
  <c r="Q210" i="19"/>
  <c r="Q211" i="19"/>
  <c r="R211" i="19" s="1"/>
  <c r="Q212" i="19"/>
  <c r="Q213" i="19"/>
  <c r="Q214" i="19"/>
  <c r="Q215" i="19"/>
  <c r="Q216" i="19"/>
  <c r="Q217" i="19"/>
  <c r="Q218" i="19"/>
  <c r="Q219" i="19"/>
  <c r="Q220" i="19"/>
  <c r="Q221" i="19"/>
  <c r="Q222" i="19"/>
  <c r="Q223" i="19"/>
  <c r="Q224" i="19"/>
  <c r="Q225" i="19"/>
  <c r="Q226" i="19"/>
  <c r="Q227" i="19"/>
  <c r="R227" i="19" s="1"/>
  <c r="Q228" i="19"/>
  <c r="R228" i="19" s="1"/>
  <c r="Q229" i="19"/>
  <c r="Q230" i="19"/>
  <c r="Q231" i="19"/>
  <c r="Q232" i="19"/>
  <c r="Q233" i="19"/>
  <c r="R233" i="19" s="1"/>
  <c r="Q234" i="19"/>
  <c r="Q235" i="19"/>
  <c r="Q236" i="19"/>
  <c r="R236" i="19" s="1"/>
  <c r="Q237" i="19"/>
  <c r="Q238" i="19"/>
  <c r="Q239" i="19"/>
  <c r="R239" i="19" s="1"/>
  <c r="Q240" i="19"/>
  <c r="Q241" i="19"/>
  <c r="Q242" i="19"/>
  <c r="Q243" i="19"/>
  <c r="Q244" i="19"/>
  <c r="Q245" i="19"/>
  <c r="Q246" i="19"/>
  <c r="Q247" i="19"/>
  <c r="Q248" i="19"/>
  <c r="Q249" i="19"/>
  <c r="Q250" i="19"/>
  <c r="Q251" i="19"/>
  <c r="Q252" i="19"/>
  <c r="R252" i="19" s="1"/>
  <c r="Q253" i="19"/>
  <c r="Q254" i="19"/>
  <c r="Q255" i="19"/>
  <c r="Q256" i="19"/>
  <c r="Q257" i="19"/>
  <c r="Q258" i="19"/>
  <c r="Q259" i="19"/>
  <c r="Q260" i="19"/>
  <c r="Q261" i="19"/>
  <c r="Q262" i="19"/>
  <c r="Q263" i="19"/>
  <c r="Q264" i="19"/>
  <c r="Q265" i="19"/>
  <c r="Q266" i="19"/>
  <c r="Q267" i="19"/>
  <c r="Q268" i="19"/>
  <c r="Q269" i="19"/>
  <c r="Q270" i="19"/>
  <c r="Q271" i="19"/>
  <c r="Q272" i="19"/>
  <c r="Q273" i="19"/>
  <c r="Q274" i="19"/>
  <c r="Q275" i="19"/>
  <c r="R275" i="19" s="1"/>
  <c r="Q276" i="19"/>
  <c r="Q277" i="19"/>
  <c r="Q278" i="19"/>
  <c r="Q279" i="19"/>
  <c r="Q280" i="19"/>
  <c r="Q281" i="19"/>
  <c r="Q282" i="19"/>
  <c r="Q283" i="19"/>
  <c r="Q284" i="19"/>
  <c r="Q285" i="19"/>
  <c r="Q286" i="19"/>
  <c r="Q287" i="19"/>
  <c r="Q288" i="19"/>
  <c r="Q289" i="19"/>
  <c r="Q290" i="19"/>
  <c r="R290" i="19" s="1"/>
  <c r="Q291" i="19"/>
  <c r="Q292" i="19"/>
  <c r="Q293" i="19"/>
  <c r="Q294" i="19"/>
  <c r="Q295" i="19"/>
  <c r="Q296" i="19"/>
  <c r="R296" i="19" s="1"/>
  <c r="Q297" i="19"/>
  <c r="Q298" i="19"/>
  <c r="Q299" i="19"/>
  <c r="Q300" i="19"/>
  <c r="Q301" i="19"/>
  <c r="Q302" i="19"/>
  <c r="Q303" i="19"/>
  <c r="Q304" i="19"/>
  <c r="Q305" i="19"/>
  <c r="R305" i="19" s="1"/>
  <c r="Q306" i="19"/>
  <c r="R306" i="19" s="1"/>
  <c r="Q307" i="19"/>
  <c r="Q308" i="19"/>
  <c r="Q309" i="19"/>
  <c r="Q310" i="19"/>
  <c r="Q311" i="19"/>
  <c r="Q312" i="19"/>
  <c r="Q313" i="19"/>
  <c r="Q314" i="19"/>
  <c r="Q315" i="19"/>
  <c r="R315" i="19" s="1"/>
  <c r="Q316" i="19"/>
  <c r="R316" i="19" s="1"/>
  <c r="Q317" i="19"/>
  <c r="Q318" i="19"/>
  <c r="Q319" i="19"/>
  <c r="Q320" i="19"/>
  <c r="R320" i="19" s="1"/>
  <c r="Q321" i="19"/>
  <c r="Q322" i="19"/>
  <c r="Q323" i="19"/>
  <c r="Q324" i="19"/>
  <c r="Q325" i="19"/>
  <c r="Q326" i="19"/>
  <c r="Q327" i="19"/>
  <c r="Q328" i="19"/>
  <c r="R328" i="19" s="1"/>
  <c r="Q329" i="19"/>
  <c r="R329" i="19" s="1"/>
  <c r="Q330" i="19"/>
  <c r="Q331" i="19"/>
  <c r="Q332" i="19"/>
  <c r="R332" i="19" s="1"/>
  <c r="Q333" i="19"/>
  <c r="R333" i="19" s="1"/>
  <c r="Q334" i="19"/>
  <c r="R334" i="19" s="1"/>
  <c r="Q335" i="19"/>
  <c r="Q336" i="19"/>
  <c r="Q337" i="19"/>
  <c r="R337" i="19" s="1"/>
  <c r="Q338" i="19"/>
  <c r="R338" i="19" s="1"/>
  <c r="Q339" i="19"/>
  <c r="R339" i="19" s="1"/>
  <c r="Q2" i="19"/>
  <c r="N291" i="19"/>
  <c r="N292" i="19"/>
  <c r="N293" i="19"/>
  <c r="N294" i="19"/>
  <c r="N295" i="19"/>
  <c r="N298" i="19"/>
  <c r="N299" i="19"/>
  <c r="N302" i="19"/>
  <c r="N303" i="19"/>
  <c r="N304" i="19"/>
  <c r="N307" i="19"/>
  <c r="N308" i="19"/>
  <c r="N309" i="19"/>
  <c r="N312" i="19"/>
  <c r="N317" i="19"/>
  <c r="N322" i="19"/>
  <c r="N325" i="19"/>
  <c r="N327" i="19"/>
  <c r="N330" i="19"/>
  <c r="N290" i="19"/>
  <c r="M3" i="19"/>
  <c r="M4" i="19"/>
  <c r="M5" i="19"/>
  <c r="M6" i="19"/>
  <c r="M7" i="19"/>
  <c r="M8" i="19"/>
  <c r="M9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3" i="19"/>
  <c r="M34" i="19"/>
  <c r="M35" i="19"/>
  <c r="M36" i="19"/>
  <c r="M37" i="19"/>
  <c r="M38" i="19"/>
  <c r="M39" i="19"/>
  <c r="M40" i="19"/>
  <c r="M41" i="19"/>
  <c r="M42" i="19"/>
  <c r="M43" i="19"/>
  <c r="M44" i="19"/>
  <c r="M45" i="19"/>
  <c r="M46" i="19"/>
  <c r="M47" i="19"/>
  <c r="M48" i="19"/>
  <c r="M49" i="19"/>
  <c r="M50" i="19"/>
  <c r="M51" i="19"/>
  <c r="M52" i="19"/>
  <c r="M53" i="19"/>
  <c r="M54" i="19"/>
  <c r="M55" i="19"/>
  <c r="M56" i="19"/>
  <c r="M57" i="19"/>
  <c r="M58" i="19"/>
  <c r="M59" i="19"/>
  <c r="M60" i="19"/>
  <c r="M61" i="19"/>
  <c r="M62" i="19"/>
  <c r="M63" i="19"/>
  <c r="M64" i="19"/>
  <c r="M65" i="19"/>
  <c r="M66" i="19"/>
  <c r="M67" i="19"/>
  <c r="M68" i="19"/>
  <c r="M69" i="19"/>
  <c r="M70" i="19"/>
  <c r="M71" i="19"/>
  <c r="M72" i="19"/>
  <c r="M73" i="19"/>
  <c r="M74" i="19"/>
  <c r="M75" i="19"/>
  <c r="M76" i="19"/>
  <c r="M77" i="19"/>
  <c r="M78" i="19"/>
  <c r="M79" i="19"/>
  <c r="M80" i="19"/>
  <c r="M81" i="19"/>
  <c r="M82" i="19"/>
  <c r="M83" i="19"/>
  <c r="M84" i="19"/>
  <c r="M85" i="19"/>
  <c r="M86" i="19"/>
  <c r="M87" i="19"/>
  <c r="M88" i="19"/>
  <c r="M89" i="19"/>
  <c r="M90" i="19"/>
  <c r="M91" i="19"/>
  <c r="M92" i="19"/>
  <c r="M93" i="19"/>
  <c r="M94" i="19"/>
  <c r="M95" i="19"/>
  <c r="M96" i="19"/>
  <c r="M97" i="19"/>
  <c r="M98" i="19"/>
  <c r="M99" i="19"/>
  <c r="M100" i="19"/>
  <c r="M101" i="19"/>
  <c r="M102" i="19"/>
  <c r="M103" i="19"/>
  <c r="M104" i="19"/>
  <c r="M105" i="19"/>
  <c r="M106" i="19"/>
  <c r="M107" i="19"/>
  <c r="M108" i="19"/>
  <c r="M109" i="19"/>
  <c r="M110" i="19"/>
  <c r="M111" i="19"/>
  <c r="M112" i="19"/>
  <c r="M113" i="19"/>
  <c r="M114" i="19"/>
  <c r="M115" i="19"/>
  <c r="M116" i="19"/>
  <c r="M117" i="19"/>
  <c r="M118" i="19"/>
  <c r="M119" i="19"/>
  <c r="M120" i="19"/>
  <c r="M121" i="19"/>
  <c r="M122" i="19"/>
  <c r="M123" i="19"/>
  <c r="M124" i="19"/>
  <c r="M125" i="19"/>
  <c r="M126" i="19"/>
  <c r="M127" i="19"/>
  <c r="M128" i="19"/>
  <c r="M129" i="19"/>
  <c r="M130" i="19"/>
  <c r="M131" i="19"/>
  <c r="M132" i="19"/>
  <c r="M133" i="19"/>
  <c r="M134" i="19"/>
  <c r="M135" i="19"/>
  <c r="M136" i="19"/>
  <c r="M137" i="19"/>
  <c r="M138" i="19"/>
  <c r="M139" i="19"/>
  <c r="M140" i="19"/>
  <c r="M141" i="19"/>
  <c r="M142" i="19"/>
  <c r="M143" i="19"/>
  <c r="M144" i="19"/>
  <c r="M145" i="19"/>
  <c r="M146" i="19"/>
  <c r="M147" i="19"/>
  <c r="M148" i="19"/>
  <c r="M149" i="19"/>
  <c r="M150" i="19"/>
  <c r="M151" i="19"/>
  <c r="M152" i="19"/>
  <c r="M153" i="19"/>
  <c r="M154" i="19"/>
  <c r="M155" i="19"/>
  <c r="M156" i="19"/>
  <c r="M158" i="19"/>
  <c r="M159" i="19"/>
  <c r="M160" i="19"/>
  <c r="M161" i="19"/>
  <c r="M162" i="19"/>
  <c r="M163" i="19"/>
  <c r="M164" i="19"/>
  <c r="M165" i="19"/>
  <c r="M166" i="19"/>
  <c r="M167" i="19"/>
  <c r="M169" i="19"/>
  <c r="M170" i="19"/>
  <c r="M171" i="19"/>
  <c r="M172" i="19"/>
  <c r="M174" i="19"/>
  <c r="M175" i="19"/>
  <c r="M176" i="19"/>
  <c r="M177" i="19"/>
  <c r="M178" i="19"/>
  <c r="M179" i="19"/>
  <c r="M180" i="19"/>
  <c r="M181" i="19"/>
  <c r="M182" i="19"/>
  <c r="M183" i="19"/>
  <c r="M184" i="19"/>
  <c r="M185" i="19"/>
  <c r="M186" i="19"/>
  <c r="M187" i="19"/>
  <c r="M188" i="19"/>
  <c r="M189" i="19"/>
  <c r="M190" i="19"/>
  <c r="M191" i="19"/>
  <c r="M192" i="19"/>
  <c r="M193" i="19"/>
  <c r="M194" i="19"/>
  <c r="M195" i="19"/>
  <c r="M196" i="19"/>
  <c r="M197" i="19"/>
  <c r="M198" i="19"/>
  <c r="M199" i="19"/>
  <c r="M200" i="19"/>
  <c r="M201" i="19"/>
  <c r="M202" i="19"/>
  <c r="M203" i="19"/>
  <c r="M204" i="19"/>
  <c r="M205" i="19"/>
  <c r="M206" i="19"/>
  <c r="M207" i="19"/>
  <c r="I302" i="19"/>
  <c r="I303" i="19"/>
  <c r="I304" i="19"/>
  <c r="I305" i="19"/>
  <c r="I306" i="19"/>
  <c r="I307" i="19"/>
  <c r="I308" i="19"/>
  <c r="I309" i="19"/>
  <c r="I310" i="19"/>
  <c r="I311" i="19"/>
  <c r="I312" i="19"/>
  <c r="I313" i="19"/>
  <c r="I314" i="19"/>
  <c r="I315" i="19"/>
  <c r="I316" i="19"/>
  <c r="I317" i="19"/>
  <c r="I318" i="19"/>
  <c r="I319" i="19"/>
  <c r="I320" i="19"/>
  <c r="I321" i="19"/>
  <c r="I322" i="19"/>
  <c r="I323" i="19"/>
  <c r="I324" i="19"/>
  <c r="I325" i="19"/>
  <c r="I326" i="19"/>
  <c r="I327" i="19"/>
  <c r="I328" i="19"/>
  <c r="I329" i="19"/>
  <c r="I330" i="19"/>
  <c r="I331" i="19"/>
  <c r="I332" i="19"/>
  <c r="I333" i="19"/>
  <c r="I334" i="19"/>
  <c r="I335" i="19"/>
  <c r="I336" i="19"/>
  <c r="I337" i="19"/>
  <c r="I338" i="19"/>
  <c r="I339" i="19"/>
  <c r="K302" i="19"/>
  <c r="M302" i="19" s="1"/>
  <c r="K303" i="19"/>
  <c r="M303" i="19" s="1"/>
  <c r="K304" i="19"/>
  <c r="M304" i="19" s="1"/>
  <c r="K305" i="19"/>
  <c r="M305" i="19" s="1"/>
  <c r="K306" i="19"/>
  <c r="M306" i="19" s="1"/>
  <c r="K307" i="19"/>
  <c r="M307" i="19" s="1"/>
  <c r="K308" i="19"/>
  <c r="M308" i="19" s="1"/>
  <c r="K309" i="19"/>
  <c r="M309" i="19" s="1"/>
  <c r="K310" i="19"/>
  <c r="M310" i="19" s="1"/>
  <c r="K311" i="19"/>
  <c r="M311" i="19" s="1"/>
  <c r="K312" i="19"/>
  <c r="M312" i="19" s="1"/>
  <c r="K313" i="19"/>
  <c r="M313" i="19" s="1"/>
  <c r="K314" i="19"/>
  <c r="M314" i="19" s="1"/>
  <c r="K315" i="19"/>
  <c r="M315" i="19" s="1"/>
  <c r="K316" i="19"/>
  <c r="M316" i="19" s="1"/>
  <c r="K317" i="19"/>
  <c r="M317" i="19" s="1"/>
  <c r="K318" i="19"/>
  <c r="M318" i="19" s="1"/>
  <c r="K319" i="19"/>
  <c r="M319" i="19" s="1"/>
  <c r="K320" i="19"/>
  <c r="M320" i="19" s="1"/>
  <c r="K321" i="19"/>
  <c r="M321" i="19" s="1"/>
  <c r="K322" i="19"/>
  <c r="M322" i="19" s="1"/>
  <c r="K323" i="19"/>
  <c r="M323" i="19" s="1"/>
  <c r="K324" i="19"/>
  <c r="M324" i="19" s="1"/>
  <c r="K325" i="19"/>
  <c r="M325" i="19" s="1"/>
  <c r="K326" i="19"/>
  <c r="M326" i="19" s="1"/>
  <c r="K327" i="19"/>
  <c r="M327" i="19" s="1"/>
  <c r="K328" i="19"/>
  <c r="M328" i="19" s="1"/>
  <c r="K329" i="19"/>
  <c r="M329" i="19" s="1"/>
  <c r="K330" i="19"/>
  <c r="M330" i="19" s="1"/>
  <c r="K331" i="19"/>
  <c r="M331" i="19" s="1"/>
  <c r="K332" i="19"/>
  <c r="M332" i="19" s="1"/>
  <c r="K333" i="19"/>
  <c r="M333" i="19" s="1"/>
  <c r="K334" i="19"/>
  <c r="M334" i="19" s="1"/>
  <c r="K335" i="19"/>
  <c r="M335" i="19" s="1"/>
  <c r="K336" i="19"/>
  <c r="M336" i="19" s="1"/>
  <c r="K337" i="19"/>
  <c r="M337" i="19" s="1"/>
  <c r="K338" i="19"/>
  <c r="M338" i="19" s="1"/>
  <c r="K339" i="19"/>
  <c r="M339" i="19" s="1"/>
  <c r="T302" i="19"/>
  <c r="T303" i="19"/>
  <c r="T304" i="19"/>
  <c r="T305" i="19"/>
  <c r="T306" i="19"/>
  <c r="T307" i="19"/>
  <c r="T308" i="19"/>
  <c r="T309" i="19"/>
  <c r="T310" i="19"/>
  <c r="T311" i="19"/>
  <c r="T312" i="19"/>
  <c r="T313" i="19"/>
  <c r="T314" i="19"/>
  <c r="T315" i="19"/>
  <c r="T316" i="19"/>
  <c r="T317" i="19"/>
  <c r="T318" i="19"/>
  <c r="T319" i="19"/>
  <c r="T320" i="19"/>
  <c r="T321" i="19"/>
  <c r="T322" i="19"/>
  <c r="T323" i="19"/>
  <c r="T324" i="19"/>
  <c r="T325" i="19"/>
  <c r="T326" i="19"/>
  <c r="T327" i="19"/>
  <c r="T328" i="19"/>
  <c r="T329" i="19"/>
  <c r="T330" i="19"/>
  <c r="T331" i="19"/>
  <c r="T332" i="19"/>
  <c r="T333" i="19"/>
  <c r="T334" i="19"/>
  <c r="T335" i="19"/>
  <c r="T336" i="19"/>
  <c r="T337" i="19"/>
  <c r="T338" i="19"/>
  <c r="T339" i="19"/>
  <c r="V302" i="19"/>
  <c r="V303" i="19"/>
  <c r="V304" i="19"/>
  <c r="V305" i="19"/>
  <c r="V306" i="19"/>
  <c r="V307" i="19"/>
  <c r="V308" i="19"/>
  <c r="V309" i="19"/>
  <c r="V310" i="19"/>
  <c r="V311" i="19"/>
  <c r="V312" i="19"/>
  <c r="V313" i="19"/>
  <c r="V314" i="19"/>
  <c r="V315" i="19"/>
  <c r="V316" i="19"/>
  <c r="V317" i="19"/>
  <c r="V318" i="19"/>
  <c r="V319" i="19"/>
  <c r="V320" i="19"/>
  <c r="V321" i="19"/>
  <c r="V322" i="19"/>
  <c r="V323" i="19"/>
  <c r="V324" i="19"/>
  <c r="V325" i="19"/>
  <c r="V326" i="19"/>
  <c r="V327" i="19"/>
  <c r="V328" i="19"/>
  <c r="V329" i="19"/>
  <c r="V330" i="19"/>
  <c r="V331" i="19"/>
  <c r="V332" i="19"/>
  <c r="V333" i="19"/>
  <c r="V334" i="19"/>
  <c r="V335" i="19"/>
  <c r="V336" i="19"/>
  <c r="V337" i="19"/>
  <c r="V338" i="19"/>
  <c r="V339" i="19"/>
  <c r="G302" i="19"/>
  <c r="G303" i="19"/>
  <c r="G304" i="19"/>
  <c r="G305" i="19"/>
  <c r="G306" i="19"/>
  <c r="G307" i="19"/>
  <c r="G308" i="19"/>
  <c r="G309" i="19"/>
  <c r="G310" i="19"/>
  <c r="G311" i="19"/>
  <c r="G312" i="19"/>
  <c r="G313" i="19"/>
  <c r="G314" i="19"/>
  <c r="G315" i="19"/>
  <c r="G316" i="19"/>
  <c r="G317" i="19"/>
  <c r="G318" i="19"/>
  <c r="G319" i="19"/>
  <c r="G320" i="19"/>
  <c r="G321" i="19"/>
  <c r="G322" i="19"/>
  <c r="G323" i="19"/>
  <c r="G324" i="19"/>
  <c r="G325" i="19"/>
  <c r="G326" i="19"/>
  <c r="G327" i="19"/>
  <c r="G328" i="19"/>
  <c r="G329" i="19"/>
  <c r="G330" i="19"/>
  <c r="G331" i="19"/>
  <c r="G332" i="19"/>
  <c r="G333" i="19"/>
  <c r="G334" i="19"/>
  <c r="G335" i="19"/>
  <c r="G336" i="19"/>
  <c r="G337" i="19"/>
  <c r="G338" i="19"/>
  <c r="G339" i="19"/>
  <c r="I290" i="19"/>
  <c r="I291" i="19"/>
  <c r="I292" i="19"/>
  <c r="I293" i="19"/>
  <c r="I294" i="19"/>
  <c r="I295" i="19"/>
  <c r="I296" i="19"/>
  <c r="I297" i="19"/>
  <c r="I298" i="19"/>
  <c r="I299" i="19"/>
  <c r="I300" i="19"/>
  <c r="I301" i="19"/>
  <c r="K290" i="19"/>
  <c r="M290" i="19" s="1"/>
  <c r="K291" i="19"/>
  <c r="M291" i="19" s="1"/>
  <c r="K292" i="19"/>
  <c r="M292" i="19" s="1"/>
  <c r="K293" i="19"/>
  <c r="M293" i="19" s="1"/>
  <c r="K294" i="19"/>
  <c r="M294" i="19" s="1"/>
  <c r="K295" i="19"/>
  <c r="M295" i="19" s="1"/>
  <c r="K296" i="19"/>
  <c r="M296" i="19" s="1"/>
  <c r="K297" i="19"/>
  <c r="M297" i="19" s="1"/>
  <c r="K298" i="19"/>
  <c r="M298" i="19" s="1"/>
  <c r="K299" i="19"/>
  <c r="M299" i="19" s="1"/>
  <c r="K300" i="19"/>
  <c r="M300" i="19" s="1"/>
  <c r="K301" i="19"/>
  <c r="M301" i="19" s="1"/>
  <c r="T290" i="19"/>
  <c r="T291" i="19"/>
  <c r="T292" i="19"/>
  <c r="T293" i="19"/>
  <c r="T294" i="19"/>
  <c r="T295" i="19"/>
  <c r="T296" i="19"/>
  <c r="T297" i="19"/>
  <c r="T298" i="19"/>
  <c r="T299" i="19"/>
  <c r="T300" i="19"/>
  <c r="T301" i="19"/>
  <c r="V290" i="19"/>
  <c r="V291" i="19"/>
  <c r="V292" i="19"/>
  <c r="V293" i="19"/>
  <c r="V294" i="19"/>
  <c r="V295" i="19"/>
  <c r="V296" i="19"/>
  <c r="V297" i="19"/>
  <c r="V298" i="19"/>
  <c r="V299" i="19"/>
  <c r="V300" i="19"/>
  <c r="V301" i="19"/>
  <c r="G290" i="19"/>
  <c r="G291" i="19"/>
  <c r="G292" i="19"/>
  <c r="G293" i="19"/>
  <c r="G294" i="19"/>
  <c r="G295" i="19"/>
  <c r="G296" i="19"/>
  <c r="G297" i="19"/>
  <c r="G298" i="19"/>
  <c r="G299" i="19"/>
  <c r="G300" i="19"/>
  <c r="G301" i="19"/>
  <c r="B296" i="19"/>
  <c r="N296" i="19" s="1"/>
  <c r="B297" i="19"/>
  <c r="N297" i="19" s="1"/>
  <c r="B300" i="19"/>
  <c r="N300" i="19" s="1"/>
  <c r="B301" i="19"/>
  <c r="N301" i="19" s="1"/>
  <c r="B305" i="19"/>
  <c r="N305" i="19" s="1"/>
  <c r="B306" i="19"/>
  <c r="N306" i="19" s="1"/>
  <c r="B310" i="19"/>
  <c r="N310" i="19" s="1"/>
  <c r="B311" i="19"/>
  <c r="N311" i="19" s="1"/>
  <c r="B313" i="19"/>
  <c r="N313" i="19" s="1"/>
  <c r="B314" i="19"/>
  <c r="N314" i="19" s="1"/>
  <c r="B315" i="19"/>
  <c r="N315" i="19" s="1"/>
  <c r="B316" i="19"/>
  <c r="N316" i="19" s="1"/>
  <c r="B318" i="19"/>
  <c r="N318" i="19" s="1"/>
  <c r="B319" i="19"/>
  <c r="N319" i="19" s="1"/>
  <c r="B320" i="19"/>
  <c r="N320" i="19" s="1"/>
  <c r="B321" i="19"/>
  <c r="N321" i="19" s="1"/>
  <c r="B323" i="19"/>
  <c r="N323" i="19" s="1"/>
  <c r="B324" i="19"/>
  <c r="N324" i="19" s="1"/>
  <c r="B326" i="19"/>
  <c r="N326" i="19" s="1"/>
  <c r="B328" i="19"/>
  <c r="N328" i="19" s="1"/>
  <c r="B329" i="19"/>
  <c r="N329" i="19" s="1"/>
  <c r="B331" i="19"/>
  <c r="N331" i="19" s="1"/>
  <c r="B332" i="19"/>
  <c r="N332" i="19" s="1"/>
  <c r="B333" i="19"/>
  <c r="N333" i="19" s="1"/>
  <c r="B334" i="19"/>
  <c r="N334" i="19" s="1"/>
  <c r="B335" i="19"/>
  <c r="N335" i="19" s="1"/>
  <c r="B336" i="19"/>
  <c r="N336" i="19" s="1"/>
  <c r="B337" i="19"/>
  <c r="N337" i="19" s="1"/>
  <c r="B338" i="19"/>
  <c r="N338" i="19" s="1"/>
  <c r="B339" i="19"/>
  <c r="N339" i="19" s="1"/>
  <c r="K3" i="20"/>
  <c r="K4" i="20"/>
  <c r="K5" i="20"/>
  <c r="K6" i="20"/>
  <c r="K7" i="20"/>
  <c r="K8" i="20"/>
  <c r="K9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66" i="20"/>
  <c r="K67" i="20"/>
  <c r="K68" i="20"/>
  <c r="K69" i="20"/>
  <c r="K70" i="20"/>
  <c r="K71" i="20"/>
  <c r="K72" i="20"/>
  <c r="K73" i="20"/>
  <c r="K74" i="20"/>
  <c r="K75" i="20"/>
  <c r="K76" i="20"/>
  <c r="K77" i="20"/>
  <c r="K78" i="20"/>
  <c r="K79" i="20"/>
  <c r="K80" i="20"/>
  <c r="K81" i="20"/>
  <c r="K82" i="20"/>
  <c r="K83" i="20"/>
  <c r="K84" i="20"/>
  <c r="K85" i="20"/>
  <c r="K86" i="20"/>
  <c r="K87" i="20"/>
  <c r="K88" i="20"/>
  <c r="K89" i="20"/>
  <c r="K90" i="20"/>
  <c r="K91" i="20"/>
  <c r="K92" i="20"/>
  <c r="K93" i="20"/>
  <c r="K94" i="20"/>
  <c r="K95" i="20"/>
  <c r="K96" i="20"/>
  <c r="K97" i="20"/>
  <c r="K98" i="20"/>
  <c r="K99" i="20"/>
  <c r="K100" i="20"/>
  <c r="K101" i="20"/>
  <c r="K102" i="20"/>
  <c r="K103" i="20"/>
  <c r="K104" i="20"/>
  <c r="K105" i="20"/>
  <c r="K106" i="20"/>
  <c r="K107" i="20"/>
  <c r="K108" i="20"/>
  <c r="K109" i="20"/>
  <c r="K110" i="20"/>
  <c r="K111" i="20"/>
  <c r="K112" i="20"/>
  <c r="K113" i="20"/>
  <c r="K114" i="20"/>
  <c r="K115" i="20"/>
  <c r="K116" i="20"/>
  <c r="K117" i="20"/>
  <c r="K118" i="20"/>
  <c r="K119" i="20"/>
  <c r="K120" i="20"/>
  <c r="K121" i="20"/>
  <c r="K122" i="20"/>
  <c r="K123" i="20"/>
  <c r="K124" i="20"/>
  <c r="K125" i="20"/>
  <c r="K126" i="20"/>
  <c r="K127" i="20"/>
  <c r="K128" i="20"/>
  <c r="K129" i="20"/>
  <c r="K130" i="20"/>
  <c r="K131" i="20"/>
  <c r="K132" i="20"/>
  <c r="K133" i="20"/>
  <c r="K134" i="20"/>
  <c r="K135" i="20"/>
  <c r="K136" i="20"/>
  <c r="K137" i="20"/>
  <c r="K138" i="20"/>
  <c r="K139" i="20"/>
  <c r="K140" i="20"/>
  <c r="K141" i="20"/>
  <c r="K142" i="20"/>
  <c r="K143" i="20"/>
  <c r="K144" i="20"/>
  <c r="K145" i="20"/>
  <c r="K146" i="20"/>
  <c r="K147" i="20"/>
  <c r="K148" i="20"/>
  <c r="K149" i="20"/>
  <c r="K150" i="20"/>
  <c r="K151" i="20"/>
  <c r="K152" i="20"/>
  <c r="K153" i="20"/>
  <c r="K154" i="20"/>
  <c r="K155" i="20"/>
  <c r="K156" i="20"/>
  <c r="K157" i="20"/>
  <c r="K158" i="20"/>
  <c r="K159" i="20"/>
  <c r="K160" i="20"/>
  <c r="K161" i="20"/>
  <c r="K162" i="20"/>
  <c r="K163" i="20"/>
  <c r="K164" i="20"/>
  <c r="K165" i="20"/>
  <c r="K166" i="20"/>
  <c r="K167" i="20"/>
  <c r="K168" i="20"/>
  <c r="K169" i="20"/>
  <c r="K170" i="20"/>
  <c r="K171" i="20"/>
  <c r="K172" i="20"/>
  <c r="K173" i="20"/>
  <c r="K174" i="20"/>
  <c r="K175" i="20"/>
  <c r="K176" i="20"/>
  <c r="K177" i="20"/>
  <c r="K178" i="20"/>
  <c r="K179" i="20"/>
  <c r="K180" i="20"/>
  <c r="K181" i="20"/>
  <c r="K182" i="20"/>
  <c r="K183" i="20"/>
  <c r="K184" i="20"/>
  <c r="K185" i="20"/>
  <c r="K186" i="20"/>
  <c r="K187" i="20"/>
  <c r="K188" i="20"/>
  <c r="K189" i="20"/>
  <c r="K190" i="20"/>
  <c r="K191" i="20"/>
  <c r="K192" i="20"/>
  <c r="K193" i="20"/>
  <c r="K194" i="20"/>
  <c r="K195" i="20"/>
  <c r="K196" i="20"/>
  <c r="K197" i="20"/>
  <c r="K198" i="20"/>
  <c r="K199" i="20"/>
  <c r="K200" i="20"/>
  <c r="K201" i="20"/>
  <c r="K202" i="20"/>
  <c r="K203" i="20"/>
  <c r="K204" i="20"/>
  <c r="K205" i="20"/>
  <c r="K206" i="20"/>
  <c r="K207" i="20"/>
  <c r="K208" i="20"/>
  <c r="K209" i="20"/>
  <c r="K210" i="20"/>
  <c r="K211" i="20"/>
  <c r="K212" i="20"/>
  <c r="K213" i="20"/>
  <c r="K214" i="20"/>
  <c r="K215" i="20"/>
  <c r="K216" i="20"/>
  <c r="K217" i="20"/>
  <c r="K218" i="20"/>
  <c r="K219" i="20"/>
  <c r="K220" i="20"/>
  <c r="K221" i="20"/>
  <c r="K222" i="20"/>
  <c r="K223" i="20"/>
  <c r="K224" i="20"/>
  <c r="K225" i="20"/>
  <c r="K226" i="20"/>
  <c r="K227" i="20"/>
  <c r="K228" i="20"/>
  <c r="K229" i="20"/>
  <c r="K230" i="20"/>
  <c r="K231" i="20"/>
  <c r="K232" i="20"/>
  <c r="K233" i="20"/>
  <c r="K234" i="20"/>
  <c r="K235" i="20"/>
  <c r="K236" i="20"/>
  <c r="K237" i="20"/>
  <c r="K238" i="20"/>
  <c r="K239" i="20"/>
  <c r="K240" i="20"/>
  <c r="K241" i="20"/>
  <c r="K242" i="20"/>
  <c r="K243" i="20"/>
  <c r="K244" i="20"/>
  <c r="K245" i="20"/>
  <c r="K246" i="20"/>
  <c r="K247" i="20"/>
  <c r="K248" i="20"/>
  <c r="K249" i="20"/>
  <c r="K250" i="20"/>
  <c r="K251" i="20"/>
  <c r="K252" i="20"/>
  <c r="K253" i="20"/>
  <c r="K254" i="20"/>
  <c r="K255" i="20"/>
  <c r="K256" i="20"/>
  <c r="K257" i="20"/>
  <c r="K258" i="20"/>
  <c r="K259" i="20"/>
  <c r="K260" i="20"/>
  <c r="K261" i="20"/>
  <c r="K262" i="20"/>
  <c r="K263" i="20"/>
  <c r="K264" i="20"/>
  <c r="K265" i="20"/>
  <c r="K266" i="20"/>
  <c r="K267" i="20"/>
  <c r="K268" i="20"/>
  <c r="K269" i="20"/>
  <c r="K270" i="20"/>
  <c r="K271" i="20"/>
  <c r="K272" i="20"/>
  <c r="K273" i="20"/>
  <c r="K274" i="20"/>
  <c r="K275" i="20"/>
  <c r="K276" i="20"/>
  <c r="K277" i="20"/>
  <c r="K278" i="20"/>
  <c r="K279" i="20"/>
  <c r="K280" i="20"/>
  <c r="K281" i="20"/>
  <c r="K282" i="20"/>
  <c r="K283" i="20"/>
  <c r="K284" i="20"/>
  <c r="K285" i="20"/>
  <c r="K286" i="20"/>
  <c r="K287" i="20"/>
  <c r="K288" i="20"/>
  <c r="K289" i="20"/>
  <c r="K290" i="20"/>
  <c r="K291" i="20"/>
  <c r="K292" i="20"/>
  <c r="K293" i="20"/>
  <c r="K294" i="20"/>
  <c r="K295" i="20"/>
  <c r="K296" i="20"/>
  <c r="K297" i="20"/>
  <c r="K298" i="20"/>
  <c r="K299" i="20"/>
  <c r="K300" i="20"/>
  <c r="K301" i="20"/>
  <c r="K302" i="20"/>
  <c r="K303" i="20"/>
  <c r="K304" i="20"/>
  <c r="K305" i="20"/>
  <c r="K306" i="20"/>
  <c r="K307" i="20"/>
  <c r="K308" i="20"/>
  <c r="K309" i="20"/>
  <c r="K310" i="20"/>
  <c r="K311" i="20"/>
  <c r="K312" i="20"/>
  <c r="K313" i="20"/>
  <c r="K314" i="20"/>
  <c r="K315" i="20"/>
  <c r="K316" i="20"/>
  <c r="K317" i="20"/>
  <c r="K318" i="20"/>
  <c r="K319" i="20"/>
  <c r="K320" i="20"/>
  <c r="K321" i="20"/>
  <c r="K322" i="20"/>
  <c r="K323" i="20"/>
  <c r="K324" i="20"/>
  <c r="K325" i="20"/>
  <c r="K326" i="20"/>
  <c r="K327" i="20"/>
  <c r="K328" i="20"/>
  <c r="K329" i="20"/>
  <c r="K330" i="20"/>
  <c r="K331" i="20"/>
  <c r="K332" i="20"/>
  <c r="K333" i="20"/>
  <c r="K334" i="20"/>
  <c r="K335" i="20"/>
  <c r="K336" i="20"/>
  <c r="K337" i="20"/>
  <c r="K338" i="20"/>
  <c r="K339" i="20"/>
  <c r="K340" i="20"/>
  <c r="K341" i="20"/>
  <c r="K342" i="20"/>
  <c r="K343" i="20"/>
  <c r="K344" i="20"/>
  <c r="K345" i="20"/>
  <c r="K346" i="20"/>
  <c r="K347" i="20"/>
  <c r="K348" i="20"/>
  <c r="K349" i="20"/>
  <c r="K350" i="20"/>
  <c r="K351" i="20"/>
  <c r="K352" i="20"/>
  <c r="K353" i="20"/>
  <c r="K354" i="20"/>
  <c r="K355" i="20"/>
  <c r="K356" i="20"/>
  <c r="K357" i="20"/>
  <c r="K358" i="20"/>
  <c r="K359" i="20"/>
  <c r="K360" i="20"/>
  <c r="K361" i="20"/>
  <c r="K362" i="20"/>
  <c r="K363" i="20"/>
  <c r="K364" i="20"/>
  <c r="K365" i="20"/>
  <c r="K366" i="20"/>
  <c r="K367" i="20"/>
  <c r="K368" i="20"/>
  <c r="K369" i="20"/>
  <c r="K370" i="20"/>
  <c r="K371" i="20"/>
  <c r="K372" i="20"/>
  <c r="K373" i="20"/>
  <c r="K374" i="20"/>
  <c r="K375" i="20"/>
  <c r="K376" i="20"/>
  <c r="K377" i="20"/>
  <c r="K378" i="20"/>
  <c r="K379" i="20"/>
  <c r="K380" i="20"/>
  <c r="K381" i="20"/>
  <c r="K382" i="20"/>
  <c r="K383" i="20"/>
  <c r="K384" i="20"/>
  <c r="K385" i="20"/>
  <c r="K386" i="20"/>
  <c r="K387" i="20"/>
  <c r="K388" i="20"/>
  <c r="K389" i="20"/>
  <c r="K390" i="20"/>
  <c r="K391" i="20"/>
  <c r="K392" i="20"/>
  <c r="K393" i="20"/>
  <c r="K394" i="20"/>
  <c r="K395" i="20"/>
  <c r="K396" i="20"/>
  <c r="K397" i="20"/>
  <c r="K398" i="20"/>
  <c r="K399" i="20"/>
  <c r="K400" i="20"/>
  <c r="K401" i="20"/>
  <c r="K402" i="20"/>
  <c r="K403" i="20"/>
  <c r="K404" i="20"/>
  <c r="K405" i="20"/>
  <c r="K406" i="20"/>
  <c r="K407" i="20"/>
  <c r="K408" i="20"/>
  <c r="K409" i="20"/>
  <c r="K410" i="20"/>
  <c r="K411" i="20"/>
  <c r="K412" i="20"/>
  <c r="K413" i="20"/>
  <c r="K414" i="20"/>
  <c r="K415" i="20"/>
  <c r="K416" i="20"/>
  <c r="K417" i="20"/>
  <c r="K418" i="20"/>
  <c r="K419" i="20"/>
  <c r="K420" i="20"/>
  <c r="K421" i="20"/>
  <c r="K422" i="20"/>
  <c r="K423" i="20"/>
  <c r="K424" i="20"/>
  <c r="K425" i="20"/>
  <c r="K426" i="20"/>
  <c r="K427" i="20"/>
  <c r="K428" i="20"/>
  <c r="K429" i="20"/>
  <c r="K430" i="20"/>
  <c r="K431" i="20"/>
  <c r="K432" i="20"/>
  <c r="K433" i="20"/>
  <c r="K434" i="20"/>
  <c r="K435" i="20"/>
  <c r="K436" i="20"/>
  <c r="K437" i="20"/>
  <c r="K438" i="20"/>
  <c r="K439" i="20"/>
  <c r="K440" i="20"/>
  <c r="K441" i="20"/>
  <c r="K442" i="20"/>
  <c r="K443" i="20"/>
  <c r="K444" i="20"/>
  <c r="K445" i="20"/>
  <c r="K446" i="20"/>
  <c r="K447" i="20"/>
  <c r="K448" i="20"/>
  <c r="K449" i="20"/>
  <c r="K450" i="20"/>
  <c r="K451" i="20"/>
  <c r="K452" i="20"/>
  <c r="K453" i="20"/>
  <c r="K454" i="20"/>
  <c r="K455" i="20"/>
  <c r="K456" i="20"/>
  <c r="K457" i="20"/>
  <c r="K458" i="20"/>
  <c r="K459" i="20"/>
  <c r="K460" i="20"/>
  <c r="K461" i="20"/>
  <c r="K462" i="20"/>
  <c r="K463" i="20"/>
  <c r="K464" i="20"/>
  <c r="K465" i="20"/>
  <c r="K466" i="20"/>
  <c r="K467" i="20"/>
  <c r="K468" i="20"/>
  <c r="K469" i="20"/>
  <c r="K470" i="20"/>
  <c r="K471" i="20"/>
  <c r="K472" i="20"/>
  <c r="K473" i="20"/>
  <c r="K474" i="20"/>
  <c r="K475" i="20"/>
  <c r="K476" i="20"/>
  <c r="K477" i="20"/>
  <c r="K478" i="20"/>
  <c r="K479" i="20"/>
  <c r="K480" i="20"/>
  <c r="K481" i="20"/>
  <c r="K482" i="20"/>
  <c r="K483" i="20"/>
  <c r="K484" i="20"/>
  <c r="K485" i="20"/>
  <c r="K486" i="20"/>
  <c r="K487" i="20"/>
  <c r="K488" i="20"/>
  <c r="K489" i="20"/>
  <c r="K490" i="20"/>
  <c r="K491" i="20"/>
  <c r="K492" i="20"/>
  <c r="K493" i="20"/>
  <c r="K494" i="20"/>
  <c r="K495" i="20"/>
  <c r="K496" i="20"/>
  <c r="K497" i="20"/>
  <c r="K498" i="20"/>
  <c r="K499" i="20"/>
  <c r="K500" i="20"/>
  <c r="K501" i="20"/>
  <c r="K502" i="20"/>
  <c r="K503" i="20"/>
  <c r="K504" i="20"/>
  <c r="K505" i="20"/>
  <c r="K506" i="20"/>
  <c r="K507" i="20"/>
  <c r="K508" i="20"/>
  <c r="K509" i="20"/>
  <c r="K510" i="20"/>
  <c r="K511" i="20"/>
  <c r="K512" i="20"/>
  <c r="K513" i="20"/>
  <c r="K514" i="20"/>
  <c r="K515" i="20"/>
  <c r="K516" i="20"/>
  <c r="K517" i="20"/>
  <c r="K518" i="20"/>
  <c r="K519" i="20"/>
  <c r="K520" i="20"/>
  <c r="K521" i="20"/>
  <c r="K522" i="20"/>
  <c r="K523" i="20"/>
  <c r="K524" i="20"/>
  <c r="K525" i="20"/>
  <c r="K526" i="20"/>
  <c r="K527" i="20"/>
  <c r="K528" i="20"/>
  <c r="K529" i="20"/>
  <c r="K530" i="20"/>
  <c r="K531" i="20"/>
  <c r="K532" i="20"/>
  <c r="K533" i="20"/>
  <c r="K534" i="20"/>
  <c r="K535" i="20"/>
  <c r="K536" i="20"/>
  <c r="K537" i="20"/>
  <c r="K538" i="20"/>
  <c r="K539" i="20"/>
  <c r="K540" i="20"/>
  <c r="K541" i="20"/>
  <c r="K542" i="20"/>
  <c r="K543" i="20"/>
  <c r="K544" i="20"/>
  <c r="K545" i="20"/>
  <c r="K546" i="20"/>
  <c r="K547" i="20"/>
  <c r="K548" i="20"/>
  <c r="K549" i="20"/>
  <c r="K550" i="20"/>
  <c r="K551" i="20"/>
  <c r="K552" i="20"/>
  <c r="K553" i="20"/>
  <c r="K554" i="20"/>
  <c r="K555" i="20"/>
  <c r="K556" i="20"/>
  <c r="K557" i="20"/>
  <c r="K558" i="20"/>
  <c r="K559" i="20"/>
  <c r="K560" i="20"/>
  <c r="K561" i="20"/>
  <c r="K562" i="20"/>
  <c r="K563" i="20"/>
  <c r="K564" i="20"/>
  <c r="K565" i="20"/>
  <c r="K566" i="20"/>
  <c r="K567" i="20"/>
  <c r="K568" i="20"/>
  <c r="K569" i="20"/>
  <c r="K570" i="20"/>
  <c r="K571" i="20"/>
  <c r="K572" i="20"/>
  <c r="K573" i="20"/>
  <c r="K574" i="20"/>
  <c r="K575" i="20"/>
  <c r="K576" i="20"/>
  <c r="K577" i="20"/>
  <c r="K578" i="20"/>
  <c r="K579" i="20"/>
  <c r="K580" i="20"/>
  <c r="K581" i="20"/>
  <c r="K582" i="20"/>
  <c r="K583" i="20"/>
  <c r="K584" i="20"/>
  <c r="K585" i="20"/>
  <c r="K586" i="20"/>
  <c r="K587" i="20"/>
  <c r="K588" i="20"/>
  <c r="K589" i="20"/>
  <c r="K590" i="20"/>
  <c r="K591" i="20"/>
  <c r="K592" i="20"/>
  <c r="K593" i="20"/>
  <c r="K594" i="20"/>
  <c r="K595" i="20"/>
  <c r="K596" i="20"/>
  <c r="K597" i="20"/>
  <c r="K598" i="20"/>
  <c r="K599" i="20"/>
  <c r="K600" i="20"/>
  <c r="K601" i="20"/>
  <c r="K602" i="20"/>
  <c r="K603" i="20"/>
  <c r="K604" i="20"/>
  <c r="K605" i="20"/>
  <c r="K606" i="20"/>
  <c r="K607" i="20"/>
  <c r="K608" i="20"/>
  <c r="K609" i="20"/>
  <c r="K610" i="20"/>
  <c r="K611" i="20"/>
  <c r="K612" i="20"/>
  <c r="K613" i="20"/>
  <c r="K614" i="20"/>
  <c r="K615" i="20"/>
  <c r="K616" i="20"/>
  <c r="K617" i="20"/>
  <c r="K618" i="20"/>
  <c r="K619" i="20"/>
  <c r="K620" i="20"/>
  <c r="K621" i="20"/>
  <c r="K622" i="20"/>
  <c r="K623" i="20"/>
  <c r="K624" i="20"/>
  <c r="K625" i="20"/>
  <c r="K626" i="20"/>
  <c r="K627" i="20"/>
  <c r="K628" i="20"/>
  <c r="K629" i="20"/>
  <c r="K630" i="20"/>
  <c r="K631" i="20"/>
  <c r="K632" i="20"/>
  <c r="K633" i="20"/>
  <c r="K634" i="20"/>
  <c r="K635" i="20"/>
  <c r="K636" i="20"/>
  <c r="K637" i="20"/>
  <c r="K638" i="20"/>
  <c r="K639" i="20"/>
  <c r="K640" i="20"/>
  <c r="K641" i="20"/>
  <c r="K642" i="20"/>
  <c r="K643" i="20"/>
  <c r="K644" i="20"/>
  <c r="K645" i="20"/>
  <c r="K646" i="20"/>
  <c r="K647" i="20"/>
  <c r="K648" i="20"/>
  <c r="K649" i="20"/>
  <c r="K650" i="20"/>
  <c r="K651" i="20"/>
  <c r="K652" i="20"/>
  <c r="K653" i="20"/>
  <c r="K654" i="20"/>
  <c r="K655" i="20"/>
  <c r="K656" i="20"/>
  <c r="K657" i="20"/>
  <c r="K658" i="20"/>
  <c r="K2" i="20"/>
  <c r="G157" i="19"/>
  <c r="I157" i="19"/>
  <c r="K157" i="19"/>
  <c r="M157" i="19" s="1"/>
  <c r="T157" i="19"/>
  <c r="V157" i="19"/>
  <c r="G168" i="19"/>
  <c r="I168" i="19"/>
  <c r="K168" i="19"/>
  <c r="M168" i="19" s="1"/>
  <c r="T168" i="19"/>
  <c r="V168" i="19"/>
  <c r="G173" i="19"/>
  <c r="I173" i="19"/>
  <c r="K173" i="19"/>
  <c r="M173" i="19" s="1"/>
  <c r="T173" i="19"/>
  <c r="V173" i="19"/>
  <c r="V3" i="19"/>
  <c r="V4" i="19"/>
  <c r="V5" i="19"/>
  <c r="V6" i="19"/>
  <c r="V7" i="19"/>
  <c r="V8" i="19"/>
  <c r="V9" i="19"/>
  <c r="V10" i="19"/>
  <c r="V11" i="19"/>
  <c r="V12" i="19"/>
  <c r="V13" i="19"/>
  <c r="V14" i="19"/>
  <c r="V15" i="19"/>
  <c r="V16" i="19"/>
  <c r="V17" i="19"/>
  <c r="V18" i="19"/>
  <c r="V19" i="19"/>
  <c r="V20" i="19"/>
  <c r="V21" i="19"/>
  <c r="V22" i="19"/>
  <c r="V23" i="19"/>
  <c r="V24" i="19"/>
  <c r="V25" i="19"/>
  <c r="V26" i="19"/>
  <c r="V27" i="19"/>
  <c r="V28" i="19"/>
  <c r="V29" i="19"/>
  <c r="V30" i="19"/>
  <c r="V31" i="19"/>
  <c r="V32" i="19"/>
  <c r="V33" i="19"/>
  <c r="V34" i="19"/>
  <c r="V35" i="19"/>
  <c r="V36" i="19"/>
  <c r="V37" i="19"/>
  <c r="V38" i="19"/>
  <c r="V39" i="19"/>
  <c r="V40" i="19"/>
  <c r="V41" i="19"/>
  <c r="V42" i="19"/>
  <c r="V43" i="19"/>
  <c r="V44" i="19"/>
  <c r="V45" i="19"/>
  <c r="V46" i="19"/>
  <c r="V47" i="19"/>
  <c r="V48" i="19"/>
  <c r="V49" i="19"/>
  <c r="V50" i="19"/>
  <c r="V51" i="19"/>
  <c r="V52" i="19"/>
  <c r="V53" i="19"/>
  <c r="V54" i="19"/>
  <c r="V55" i="19"/>
  <c r="V56" i="19"/>
  <c r="V57" i="19"/>
  <c r="V58" i="19"/>
  <c r="V59" i="19"/>
  <c r="V60" i="19"/>
  <c r="V61" i="19"/>
  <c r="V62" i="19"/>
  <c r="V63" i="19"/>
  <c r="V64" i="19"/>
  <c r="V65" i="19"/>
  <c r="V66" i="19"/>
  <c r="V67" i="19"/>
  <c r="V68" i="19"/>
  <c r="V69" i="19"/>
  <c r="V70" i="19"/>
  <c r="V71" i="19"/>
  <c r="V72" i="19"/>
  <c r="V73" i="19"/>
  <c r="V74" i="19"/>
  <c r="V75" i="19"/>
  <c r="V76" i="19"/>
  <c r="V77" i="19"/>
  <c r="V78" i="19"/>
  <c r="V79" i="19"/>
  <c r="V80" i="19"/>
  <c r="V81" i="19"/>
  <c r="V82" i="19"/>
  <c r="V83" i="19"/>
  <c r="V84" i="19"/>
  <c r="V85" i="19"/>
  <c r="V86" i="19"/>
  <c r="V87" i="19"/>
  <c r="V88" i="19"/>
  <c r="V89" i="19"/>
  <c r="V90" i="19"/>
  <c r="V91" i="19"/>
  <c r="V92" i="19"/>
  <c r="V93" i="19"/>
  <c r="V94" i="19"/>
  <c r="V95" i="19"/>
  <c r="V96" i="19"/>
  <c r="V97" i="19"/>
  <c r="V98" i="19"/>
  <c r="V99" i="19"/>
  <c r="V100" i="19"/>
  <c r="V101" i="19"/>
  <c r="V102" i="19"/>
  <c r="V103" i="19"/>
  <c r="V104" i="19"/>
  <c r="V105" i="19"/>
  <c r="V106" i="19"/>
  <c r="V107" i="19"/>
  <c r="V108" i="19"/>
  <c r="V109" i="19"/>
  <c r="V110" i="19"/>
  <c r="V111" i="19"/>
  <c r="V112" i="19"/>
  <c r="V113" i="19"/>
  <c r="V114" i="19"/>
  <c r="V115" i="19"/>
  <c r="V116" i="19"/>
  <c r="V117" i="19"/>
  <c r="V118" i="19"/>
  <c r="V119" i="19"/>
  <c r="V120" i="19"/>
  <c r="V121" i="19"/>
  <c r="V122" i="19"/>
  <c r="V123" i="19"/>
  <c r="V124" i="19"/>
  <c r="V125" i="19"/>
  <c r="V126" i="19"/>
  <c r="V127" i="19"/>
  <c r="V128" i="19"/>
  <c r="V129" i="19"/>
  <c r="V130" i="19"/>
  <c r="V131" i="19"/>
  <c r="V132" i="19"/>
  <c r="V133" i="19"/>
  <c r="V134" i="19"/>
  <c r="V135" i="19"/>
  <c r="V136" i="19"/>
  <c r="V137" i="19"/>
  <c r="V138" i="19"/>
  <c r="V139" i="19"/>
  <c r="V140" i="19"/>
  <c r="V141" i="19"/>
  <c r="V142" i="19"/>
  <c r="V143" i="19"/>
  <c r="V144" i="19"/>
  <c r="V145" i="19"/>
  <c r="V146" i="19"/>
  <c r="V147" i="19"/>
  <c r="V148" i="19"/>
  <c r="V149" i="19"/>
  <c r="V150" i="19"/>
  <c r="V151" i="19"/>
  <c r="V152" i="19"/>
  <c r="V153" i="19"/>
  <c r="V154" i="19"/>
  <c r="V155" i="19"/>
  <c r="V156" i="19"/>
  <c r="V158" i="19"/>
  <c r="V159" i="19"/>
  <c r="V160" i="19"/>
  <c r="V161" i="19"/>
  <c r="V162" i="19"/>
  <c r="V163" i="19"/>
  <c r="V164" i="19"/>
  <c r="V165" i="19"/>
  <c r="V166" i="19"/>
  <c r="V167" i="19"/>
  <c r="V169" i="19"/>
  <c r="V170" i="19"/>
  <c r="V171" i="19"/>
  <c r="V172" i="19"/>
  <c r="V174" i="19"/>
  <c r="V175" i="19"/>
  <c r="V176" i="19"/>
  <c r="V177" i="19"/>
  <c r="V178" i="19"/>
  <c r="V179" i="19"/>
  <c r="V180" i="19"/>
  <c r="V181" i="19"/>
  <c r="V182" i="19"/>
  <c r="V183" i="19"/>
  <c r="V184" i="19"/>
  <c r="V185" i="19"/>
  <c r="V186" i="19"/>
  <c r="V187" i="19"/>
  <c r="V188" i="19"/>
  <c r="V189" i="19"/>
  <c r="V190" i="19"/>
  <c r="V191" i="19"/>
  <c r="V192" i="19"/>
  <c r="V193" i="19"/>
  <c r="V194" i="19"/>
  <c r="V195" i="19"/>
  <c r="V196" i="19"/>
  <c r="V197" i="19"/>
  <c r="V198" i="19"/>
  <c r="V199" i="19"/>
  <c r="V200" i="19"/>
  <c r="V201" i="19"/>
  <c r="V202" i="19"/>
  <c r="V203" i="19"/>
  <c r="V204" i="19"/>
  <c r="V205" i="19"/>
  <c r="V206" i="19"/>
  <c r="V207" i="19"/>
  <c r="V208" i="19"/>
  <c r="V209" i="19"/>
  <c r="V210" i="19"/>
  <c r="V211" i="19"/>
  <c r="V212" i="19"/>
  <c r="V213" i="19"/>
  <c r="V214" i="19"/>
  <c r="V215" i="19"/>
  <c r="V216" i="19"/>
  <c r="V217" i="19"/>
  <c r="V218" i="19"/>
  <c r="V219" i="19"/>
  <c r="V220" i="19"/>
  <c r="V221" i="19"/>
  <c r="V222" i="19"/>
  <c r="V223" i="19"/>
  <c r="V224" i="19"/>
  <c r="V225" i="19"/>
  <c r="V226" i="19"/>
  <c r="V227" i="19"/>
  <c r="V228" i="19"/>
  <c r="V229" i="19"/>
  <c r="V230" i="19"/>
  <c r="V231" i="19"/>
  <c r="V232" i="19"/>
  <c r="V233" i="19"/>
  <c r="V234" i="19"/>
  <c r="V235" i="19"/>
  <c r="V236" i="19"/>
  <c r="V237" i="19"/>
  <c r="V238" i="19"/>
  <c r="V239" i="19"/>
  <c r="V240" i="19"/>
  <c r="V241" i="19"/>
  <c r="V242" i="19"/>
  <c r="V243" i="19"/>
  <c r="V244" i="19"/>
  <c r="V245" i="19"/>
  <c r="V246" i="19"/>
  <c r="V247" i="19"/>
  <c r="V248" i="19"/>
  <c r="V249" i="19"/>
  <c r="V250" i="19"/>
  <c r="V251" i="19"/>
  <c r="V252" i="19"/>
  <c r="V253" i="19"/>
  <c r="V254" i="19"/>
  <c r="V255" i="19"/>
  <c r="V256" i="19"/>
  <c r="V257" i="19"/>
  <c r="V258" i="19"/>
  <c r="V259" i="19"/>
  <c r="V260" i="19"/>
  <c r="V261" i="19"/>
  <c r="V262" i="19"/>
  <c r="V263" i="19"/>
  <c r="V264" i="19"/>
  <c r="V265" i="19"/>
  <c r="V266" i="19"/>
  <c r="V267" i="19"/>
  <c r="V268" i="19"/>
  <c r="V269" i="19"/>
  <c r="V270" i="19"/>
  <c r="V271" i="19"/>
  <c r="V272" i="19"/>
  <c r="V273" i="19"/>
  <c r="V274" i="19"/>
  <c r="V275" i="19"/>
  <c r="V276" i="19"/>
  <c r="V277" i="19"/>
  <c r="V278" i="19"/>
  <c r="V279" i="19"/>
  <c r="V280" i="19"/>
  <c r="V281" i="19"/>
  <c r="V282" i="19"/>
  <c r="V283" i="19"/>
  <c r="V284" i="19"/>
  <c r="V285" i="19"/>
  <c r="V286" i="19"/>
  <c r="V287" i="19"/>
  <c r="V288" i="19"/>
  <c r="V289" i="19"/>
  <c r="V2" i="19"/>
  <c r="T3" i="19"/>
  <c r="T4" i="19"/>
  <c r="T5" i="19"/>
  <c r="T6" i="19"/>
  <c r="T7" i="19"/>
  <c r="T8" i="19"/>
  <c r="T9" i="19"/>
  <c r="T10" i="19"/>
  <c r="T11" i="19"/>
  <c r="T12" i="19"/>
  <c r="T13" i="19"/>
  <c r="T14" i="19"/>
  <c r="T15" i="19"/>
  <c r="T16" i="19"/>
  <c r="T17" i="19"/>
  <c r="T18" i="19"/>
  <c r="T19" i="19"/>
  <c r="T20" i="19"/>
  <c r="T21" i="19"/>
  <c r="T22" i="19"/>
  <c r="T23" i="19"/>
  <c r="T24" i="19"/>
  <c r="T25" i="19"/>
  <c r="T26" i="19"/>
  <c r="T27" i="19"/>
  <c r="T28" i="19"/>
  <c r="T29" i="19"/>
  <c r="T30" i="19"/>
  <c r="T31" i="19"/>
  <c r="T32" i="19"/>
  <c r="T33" i="19"/>
  <c r="T34" i="19"/>
  <c r="T35" i="19"/>
  <c r="T36" i="19"/>
  <c r="T37" i="19"/>
  <c r="T38" i="19"/>
  <c r="T39" i="19"/>
  <c r="T40" i="19"/>
  <c r="T41" i="19"/>
  <c r="T42" i="19"/>
  <c r="T43" i="19"/>
  <c r="T44" i="19"/>
  <c r="T45" i="19"/>
  <c r="T46" i="19"/>
  <c r="T47" i="19"/>
  <c r="T48" i="19"/>
  <c r="T49" i="19"/>
  <c r="T50" i="19"/>
  <c r="T51" i="19"/>
  <c r="T52" i="19"/>
  <c r="T53" i="19"/>
  <c r="T54" i="19"/>
  <c r="T55" i="19"/>
  <c r="T56" i="19"/>
  <c r="T57" i="19"/>
  <c r="T58" i="19"/>
  <c r="T59" i="19"/>
  <c r="T60" i="19"/>
  <c r="T61" i="19"/>
  <c r="T62" i="19"/>
  <c r="T63" i="19"/>
  <c r="T64" i="19"/>
  <c r="T65" i="19"/>
  <c r="T66" i="19"/>
  <c r="T67" i="19"/>
  <c r="T68" i="19"/>
  <c r="T69" i="19"/>
  <c r="T70" i="19"/>
  <c r="T71" i="19"/>
  <c r="T72" i="19"/>
  <c r="T73" i="19"/>
  <c r="T74" i="19"/>
  <c r="T75" i="19"/>
  <c r="T76" i="19"/>
  <c r="T77" i="19"/>
  <c r="T78" i="19"/>
  <c r="T79" i="19"/>
  <c r="T80" i="19"/>
  <c r="T81" i="19"/>
  <c r="T82" i="19"/>
  <c r="T83" i="19"/>
  <c r="T84" i="19"/>
  <c r="T85" i="19"/>
  <c r="T86" i="19"/>
  <c r="T87" i="19"/>
  <c r="T88" i="19"/>
  <c r="T89" i="19"/>
  <c r="T90" i="19"/>
  <c r="T91" i="19"/>
  <c r="T92" i="19"/>
  <c r="T93" i="19"/>
  <c r="T94" i="19"/>
  <c r="T95" i="19"/>
  <c r="T96" i="19"/>
  <c r="T97" i="19"/>
  <c r="T98" i="19"/>
  <c r="T99" i="19"/>
  <c r="T100" i="19"/>
  <c r="T101" i="19"/>
  <c r="T102" i="19"/>
  <c r="T103" i="19"/>
  <c r="T104" i="19"/>
  <c r="T105" i="19"/>
  <c r="T106" i="19"/>
  <c r="T107" i="19"/>
  <c r="T108" i="19"/>
  <c r="T109" i="19"/>
  <c r="T110" i="19"/>
  <c r="T111" i="19"/>
  <c r="T112" i="19"/>
  <c r="T113" i="19"/>
  <c r="T114" i="19"/>
  <c r="T115" i="19"/>
  <c r="T116" i="19"/>
  <c r="T117" i="19"/>
  <c r="T118" i="19"/>
  <c r="T119" i="19"/>
  <c r="T120" i="19"/>
  <c r="T121" i="19"/>
  <c r="T122" i="19"/>
  <c r="T123" i="19"/>
  <c r="T124" i="19"/>
  <c r="T125" i="19"/>
  <c r="T126" i="19"/>
  <c r="T127" i="19"/>
  <c r="T128" i="19"/>
  <c r="T129" i="19"/>
  <c r="T130" i="19"/>
  <c r="T131" i="19"/>
  <c r="T132" i="19"/>
  <c r="T133" i="19"/>
  <c r="T134" i="19"/>
  <c r="T135" i="19"/>
  <c r="T136" i="19"/>
  <c r="T137" i="19"/>
  <c r="T138" i="19"/>
  <c r="T139" i="19"/>
  <c r="T140" i="19"/>
  <c r="T141" i="19"/>
  <c r="T142" i="19"/>
  <c r="T143" i="19"/>
  <c r="T144" i="19"/>
  <c r="T145" i="19"/>
  <c r="T146" i="19"/>
  <c r="T147" i="19"/>
  <c r="T148" i="19"/>
  <c r="T149" i="19"/>
  <c r="T150" i="19"/>
  <c r="T151" i="19"/>
  <c r="T152" i="19"/>
  <c r="T153" i="19"/>
  <c r="T154" i="19"/>
  <c r="T155" i="19"/>
  <c r="T156" i="19"/>
  <c r="T158" i="19"/>
  <c r="T159" i="19"/>
  <c r="T160" i="19"/>
  <c r="T161" i="19"/>
  <c r="T162" i="19"/>
  <c r="T163" i="19"/>
  <c r="T164" i="19"/>
  <c r="T165" i="19"/>
  <c r="T166" i="19"/>
  <c r="T167" i="19"/>
  <c r="T169" i="19"/>
  <c r="T170" i="19"/>
  <c r="T171" i="19"/>
  <c r="T172" i="19"/>
  <c r="T174" i="19"/>
  <c r="T175" i="19"/>
  <c r="T176" i="19"/>
  <c r="T177" i="19"/>
  <c r="T178" i="19"/>
  <c r="T179" i="19"/>
  <c r="T180" i="19"/>
  <c r="T181" i="19"/>
  <c r="T182" i="19"/>
  <c r="T183" i="19"/>
  <c r="T184" i="19"/>
  <c r="T185" i="19"/>
  <c r="T186" i="19"/>
  <c r="T187" i="19"/>
  <c r="T188" i="19"/>
  <c r="T189" i="19"/>
  <c r="T190" i="19"/>
  <c r="T191" i="19"/>
  <c r="T192" i="19"/>
  <c r="T193" i="19"/>
  <c r="T194" i="19"/>
  <c r="T195" i="19"/>
  <c r="T196" i="19"/>
  <c r="T197" i="19"/>
  <c r="T198" i="19"/>
  <c r="T199" i="19"/>
  <c r="T200" i="19"/>
  <c r="T201" i="19"/>
  <c r="T202" i="19"/>
  <c r="T203" i="19"/>
  <c r="T204" i="19"/>
  <c r="T205" i="19"/>
  <c r="T206" i="19"/>
  <c r="T207" i="19"/>
  <c r="T208" i="19"/>
  <c r="T209" i="19"/>
  <c r="T210" i="19"/>
  <c r="T211" i="19"/>
  <c r="T212" i="19"/>
  <c r="T213" i="19"/>
  <c r="T214" i="19"/>
  <c r="T215" i="19"/>
  <c r="T216" i="19"/>
  <c r="T217" i="19"/>
  <c r="T218" i="19"/>
  <c r="T219" i="19"/>
  <c r="T220" i="19"/>
  <c r="T221" i="19"/>
  <c r="T222" i="19"/>
  <c r="T223" i="19"/>
  <c r="T224" i="19"/>
  <c r="T225" i="19"/>
  <c r="T226" i="19"/>
  <c r="T227" i="19"/>
  <c r="T228" i="19"/>
  <c r="T229" i="19"/>
  <c r="T230" i="19"/>
  <c r="T231" i="19"/>
  <c r="T232" i="19"/>
  <c r="T233" i="19"/>
  <c r="T234" i="19"/>
  <c r="T235" i="19"/>
  <c r="T236" i="19"/>
  <c r="T237" i="19"/>
  <c r="T238" i="19"/>
  <c r="T239" i="19"/>
  <c r="T240" i="19"/>
  <c r="T241" i="19"/>
  <c r="T242" i="19"/>
  <c r="T243" i="19"/>
  <c r="T244" i="19"/>
  <c r="T245" i="19"/>
  <c r="T246" i="19"/>
  <c r="T247" i="19"/>
  <c r="T248" i="19"/>
  <c r="T249" i="19"/>
  <c r="T250" i="19"/>
  <c r="T251" i="19"/>
  <c r="T252" i="19"/>
  <c r="T253" i="19"/>
  <c r="T254" i="19"/>
  <c r="T255" i="19"/>
  <c r="T256" i="19"/>
  <c r="T257" i="19"/>
  <c r="T258" i="19"/>
  <c r="T259" i="19"/>
  <c r="T260" i="19"/>
  <c r="T261" i="19"/>
  <c r="T262" i="19"/>
  <c r="T263" i="19"/>
  <c r="T264" i="19"/>
  <c r="T265" i="19"/>
  <c r="T266" i="19"/>
  <c r="T267" i="19"/>
  <c r="T268" i="19"/>
  <c r="T269" i="19"/>
  <c r="T270" i="19"/>
  <c r="T271" i="19"/>
  <c r="T272" i="19"/>
  <c r="T273" i="19"/>
  <c r="T274" i="19"/>
  <c r="T275" i="19"/>
  <c r="T276" i="19"/>
  <c r="T277" i="19"/>
  <c r="T278" i="19"/>
  <c r="T279" i="19"/>
  <c r="T280" i="19"/>
  <c r="T281" i="19"/>
  <c r="T282" i="19"/>
  <c r="T283" i="19"/>
  <c r="T284" i="19"/>
  <c r="T285" i="19"/>
  <c r="T286" i="19"/>
  <c r="T287" i="19"/>
  <c r="T288" i="19"/>
  <c r="T289" i="19"/>
  <c r="T2" i="19"/>
  <c r="G3" i="19"/>
  <c r="G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G99" i="19"/>
  <c r="G100" i="19"/>
  <c r="G101" i="19"/>
  <c r="G102" i="19"/>
  <c r="G103" i="19"/>
  <c r="G104" i="19"/>
  <c r="G105" i="19"/>
  <c r="G106" i="19"/>
  <c r="G107" i="19"/>
  <c r="G108" i="19"/>
  <c r="G109" i="19"/>
  <c r="G110" i="19"/>
  <c r="G111" i="19"/>
  <c r="G112" i="19"/>
  <c r="G113" i="19"/>
  <c r="G114" i="19"/>
  <c r="G115" i="19"/>
  <c r="G116" i="19"/>
  <c r="G117" i="19"/>
  <c r="G118" i="19"/>
  <c r="G119" i="19"/>
  <c r="G120" i="19"/>
  <c r="G121" i="19"/>
  <c r="G122" i="19"/>
  <c r="G123" i="19"/>
  <c r="G124" i="19"/>
  <c r="G125" i="19"/>
  <c r="G126" i="19"/>
  <c r="G127" i="19"/>
  <c r="G128" i="19"/>
  <c r="G129" i="19"/>
  <c r="G130" i="19"/>
  <c r="G131" i="19"/>
  <c r="G132" i="19"/>
  <c r="G133" i="19"/>
  <c r="G134" i="19"/>
  <c r="G135" i="19"/>
  <c r="G136" i="19"/>
  <c r="G137" i="19"/>
  <c r="G138" i="19"/>
  <c r="G139" i="19"/>
  <c r="G140" i="19"/>
  <c r="G141" i="19"/>
  <c r="G142" i="19"/>
  <c r="G143" i="19"/>
  <c r="G144" i="19"/>
  <c r="G145" i="19"/>
  <c r="G146" i="19"/>
  <c r="G147" i="19"/>
  <c r="G148" i="19"/>
  <c r="G149" i="19"/>
  <c r="G150" i="19"/>
  <c r="G151" i="19"/>
  <c r="G152" i="19"/>
  <c r="G153" i="19"/>
  <c r="G154" i="19"/>
  <c r="G155" i="19"/>
  <c r="G156" i="19"/>
  <c r="G158" i="19"/>
  <c r="G159" i="19"/>
  <c r="G160" i="19"/>
  <c r="G161" i="19"/>
  <c r="G162" i="19"/>
  <c r="G163" i="19"/>
  <c r="G164" i="19"/>
  <c r="G165" i="19"/>
  <c r="G166" i="19"/>
  <c r="G167" i="19"/>
  <c r="G169" i="19"/>
  <c r="G170" i="19"/>
  <c r="G171" i="19"/>
  <c r="G172" i="19"/>
  <c r="G174" i="19"/>
  <c r="G175" i="19"/>
  <c r="G176" i="19"/>
  <c r="G177" i="19"/>
  <c r="G178" i="19"/>
  <c r="G179" i="19"/>
  <c r="G180" i="19"/>
  <c r="G181" i="19"/>
  <c r="G182" i="19"/>
  <c r="G183" i="19"/>
  <c r="G184" i="19"/>
  <c r="G185" i="19"/>
  <c r="G186" i="19"/>
  <c r="G187" i="19"/>
  <c r="G188" i="19"/>
  <c r="G189" i="19"/>
  <c r="G190" i="19"/>
  <c r="G191" i="19"/>
  <c r="G192" i="19"/>
  <c r="G193" i="19"/>
  <c r="G194" i="19"/>
  <c r="G195" i="19"/>
  <c r="G196" i="19"/>
  <c r="G197" i="19"/>
  <c r="G198" i="19"/>
  <c r="G199" i="19"/>
  <c r="G200" i="19"/>
  <c r="G201" i="19"/>
  <c r="G202" i="19"/>
  <c r="G203" i="19"/>
  <c r="G204" i="19"/>
  <c r="G205" i="19"/>
  <c r="G206" i="19"/>
  <c r="G207" i="19"/>
  <c r="G208" i="19"/>
  <c r="G209" i="19"/>
  <c r="G210" i="19"/>
  <c r="G211" i="19"/>
  <c r="G212" i="19"/>
  <c r="G213" i="19"/>
  <c r="G214" i="19"/>
  <c r="G215" i="19"/>
  <c r="G216" i="19"/>
  <c r="G217" i="19"/>
  <c r="G218" i="19"/>
  <c r="G219" i="19"/>
  <c r="G220" i="19"/>
  <c r="G221" i="19"/>
  <c r="G222" i="19"/>
  <c r="G223" i="19"/>
  <c r="G224" i="19"/>
  <c r="G225" i="19"/>
  <c r="G226" i="19"/>
  <c r="G227" i="19"/>
  <c r="G228" i="19"/>
  <c r="G229" i="19"/>
  <c r="G230" i="19"/>
  <c r="G231" i="19"/>
  <c r="G232" i="19"/>
  <c r="G233" i="19"/>
  <c r="G234" i="19"/>
  <c r="G235" i="19"/>
  <c r="G236" i="19"/>
  <c r="G237" i="19"/>
  <c r="G238" i="19"/>
  <c r="G239" i="19"/>
  <c r="G240" i="19"/>
  <c r="G241" i="19"/>
  <c r="G242" i="19"/>
  <c r="G243" i="19"/>
  <c r="G244" i="19"/>
  <c r="G245" i="19"/>
  <c r="G246" i="19"/>
  <c r="G247" i="19"/>
  <c r="G248" i="19"/>
  <c r="G249" i="19"/>
  <c r="G250" i="19"/>
  <c r="G251" i="19"/>
  <c r="G252" i="19"/>
  <c r="G253" i="19"/>
  <c r="G254" i="19"/>
  <c r="G255" i="19"/>
  <c r="G256" i="19"/>
  <c r="G257" i="19"/>
  <c r="G258" i="19"/>
  <c r="G259" i="19"/>
  <c r="G260" i="19"/>
  <c r="G261" i="19"/>
  <c r="G262" i="19"/>
  <c r="G263" i="19"/>
  <c r="G264" i="19"/>
  <c r="G265" i="19"/>
  <c r="G266" i="19"/>
  <c r="G267" i="19"/>
  <c r="G268" i="19"/>
  <c r="G269" i="19"/>
  <c r="G270" i="19"/>
  <c r="G271" i="19"/>
  <c r="G272" i="19"/>
  <c r="G273" i="19"/>
  <c r="G274" i="19"/>
  <c r="G275" i="19"/>
  <c r="G276" i="19"/>
  <c r="G277" i="19"/>
  <c r="G278" i="19"/>
  <c r="G279" i="19"/>
  <c r="G280" i="19"/>
  <c r="G281" i="19"/>
  <c r="G282" i="19"/>
  <c r="G283" i="19"/>
  <c r="G284" i="19"/>
  <c r="G285" i="19"/>
  <c r="G286" i="19"/>
  <c r="G287" i="19"/>
  <c r="G288" i="19"/>
  <c r="G289" i="19"/>
  <c r="G2" i="19"/>
  <c r="K3" i="19"/>
  <c r="K4" i="19"/>
  <c r="K5" i="19"/>
  <c r="K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55" i="19"/>
  <c r="K56" i="19"/>
  <c r="K57" i="19"/>
  <c r="K58" i="19"/>
  <c r="K59" i="19"/>
  <c r="K60" i="19"/>
  <c r="K61" i="19"/>
  <c r="K62" i="19"/>
  <c r="K63" i="19"/>
  <c r="K64" i="19"/>
  <c r="K65" i="19"/>
  <c r="K66" i="19"/>
  <c r="K67" i="19"/>
  <c r="K68" i="19"/>
  <c r="K69" i="19"/>
  <c r="K70" i="19"/>
  <c r="K71" i="19"/>
  <c r="K72" i="19"/>
  <c r="K73" i="19"/>
  <c r="K74" i="19"/>
  <c r="K75" i="19"/>
  <c r="K76" i="19"/>
  <c r="K77" i="19"/>
  <c r="K78" i="19"/>
  <c r="K79" i="19"/>
  <c r="K80" i="19"/>
  <c r="K81" i="19"/>
  <c r="K82" i="19"/>
  <c r="K83" i="19"/>
  <c r="K84" i="19"/>
  <c r="K85" i="19"/>
  <c r="K86" i="19"/>
  <c r="K87" i="19"/>
  <c r="K88" i="19"/>
  <c r="K89" i="19"/>
  <c r="K90" i="19"/>
  <c r="K91" i="19"/>
  <c r="K92" i="19"/>
  <c r="K93" i="19"/>
  <c r="K94" i="19"/>
  <c r="K95" i="19"/>
  <c r="K96" i="19"/>
  <c r="K97" i="19"/>
  <c r="K98" i="19"/>
  <c r="K99" i="19"/>
  <c r="K100" i="19"/>
  <c r="K101" i="19"/>
  <c r="K102" i="19"/>
  <c r="K103" i="19"/>
  <c r="K104" i="19"/>
  <c r="K105" i="19"/>
  <c r="K106" i="19"/>
  <c r="K107" i="19"/>
  <c r="K108" i="19"/>
  <c r="K109" i="19"/>
  <c r="K110" i="19"/>
  <c r="K111" i="19"/>
  <c r="K112" i="19"/>
  <c r="K113" i="19"/>
  <c r="K114" i="19"/>
  <c r="K115" i="19"/>
  <c r="K116" i="19"/>
  <c r="K117" i="19"/>
  <c r="K118" i="19"/>
  <c r="K119" i="19"/>
  <c r="K120" i="19"/>
  <c r="K121" i="19"/>
  <c r="K122" i="19"/>
  <c r="K123" i="19"/>
  <c r="K124" i="19"/>
  <c r="K125" i="19"/>
  <c r="K126" i="19"/>
  <c r="K127" i="19"/>
  <c r="K128" i="19"/>
  <c r="K129" i="19"/>
  <c r="K130" i="19"/>
  <c r="K131" i="19"/>
  <c r="K132" i="19"/>
  <c r="K133" i="19"/>
  <c r="K134" i="19"/>
  <c r="K135" i="19"/>
  <c r="K136" i="19"/>
  <c r="K137" i="19"/>
  <c r="K138" i="19"/>
  <c r="K139" i="19"/>
  <c r="K140" i="19"/>
  <c r="K141" i="19"/>
  <c r="K142" i="19"/>
  <c r="K143" i="19"/>
  <c r="K144" i="19"/>
  <c r="K145" i="19"/>
  <c r="K146" i="19"/>
  <c r="K147" i="19"/>
  <c r="K148" i="19"/>
  <c r="K149" i="19"/>
  <c r="K150" i="19"/>
  <c r="K151" i="19"/>
  <c r="K152" i="19"/>
  <c r="K153" i="19"/>
  <c r="K154" i="19"/>
  <c r="K155" i="19"/>
  <c r="K156" i="19"/>
  <c r="K158" i="19"/>
  <c r="K159" i="19"/>
  <c r="K160" i="19"/>
  <c r="K161" i="19"/>
  <c r="K162" i="19"/>
  <c r="K163" i="19"/>
  <c r="K164" i="19"/>
  <c r="K165" i="19"/>
  <c r="K166" i="19"/>
  <c r="K167" i="19"/>
  <c r="K169" i="19"/>
  <c r="K170" i="19"/>
  <c r="K171" i="19"/>
  <c r="K172" i="19"/>
  <c r="K174" i="19"/>
  <c r="K175" i="19"/>
  <c r="K176" i="19"/>
  <c r="K177" i="19"/>
  <c r="K178" i="19"/>
  <c r="K179" i="19"/>
  <c r="K180" i="19"/>
  <c r="K181" i="19"/>
  <c r="K182" i="19"/>
  <c r="K183" i="19"/>
  <c r="K184" i="19"/>
  <c r="K185" i="19"/>
  <c r="K186" i="19"/>
  <c r="K187" i="19"/>
  <c r="K188" i="19"/>
  <c r="K189" i="19"/>
  <c r="K190" i="19"/>
  <c r="K191" i="19"/>
  <c r="K192" i="19"/>
  <c r="K193" i="19"/>
  <c r="K194" i="19"/>
  <c r="K195" i="19"/>
  <c r="K196" i="19"/>
  <c r="K197" i="19"/>
  <c r="K198" i="19"/>
  <c r="K199" i="19"/>
  <c r="K200" i="19"/>
  <c r="K201" i="19"/>
  <c r="K202" i="19"/>
  <c r="K203" i="19"/>
  <c r="K204" i="19"/>
  <c r="K205" i="19"/>
  <c r="K206" i="19"/>
  <c r="K207" i="19"/>
  <c r="K208" i="19"/>
  <c r="M208" i="19" s="1"/>
  <c r="K209" i="19"/>
  <c r="M209" i="19" s="1"/>
  <c r="K210" i="19"/>
  <c r="M210" i="19" s="1"/>
  <c r="K211" i="19"/>
  <c r="M211" i="19" s="1"/>
  <c r="K212" i="19"/>
  <c r="M212" i="19" s="1"/>
  <c r="K213" i="19"/>
  <c r="M213" i="19" s="1"/>
  <c r="K214" i="19"/>
  <c r="M214" i="19" s="1"/>
  <c r="K215" i="19"/>
  <c r="M215" i="19" s="1"/>
  <c r="K216" i="19"/>
  <c r="M216" i="19" s="1"/>
  <c r="K217" i="19"/>
  <c r="M217" i="19" s="1"/>
  <c r="K218" i="19"/>
  <c r="M218" i="19" s="1"/>
  <c r="K219" i="19"/>
  <c r="M219" i="19" s="1"/>
  <c r="K220" i="19"/>
  <c r="M220" i="19" s="1"/>
  <c r="K221" i="19"/>
  <c r="M221" i="19" s="1"/>
  <c r="K222" i="19"/>
  <c r="M222" i="19" s="1"/>
  <c r="K223" i="19"/>
  <c r="M223" i="19" s="1"/>
  <c r="K224" i="19"/>
  <c r="M224" i="19" s="1"/>
  <c r="K225" i="19"/>
  <c r="M225" i="19" s="1"/>
  <c r="K226" i="19"/>
  <c r="M226" i="19" s="1"/>
  <c r="K227" i="19"/>
  <c r="M227" i="19" s="1"/>
  <c r="K228" i="19"/>
  <c r="M228" i="19" s="1"/>
  <c r="K229" i="19"/>
  <c r="M229" i="19" s="1"/>
  <c r="K230" i="19"/>
  <c r="M230" i="19" s="1"/>
  <c r="K231" i="19"/>
  <c r="M231" i="19" s="1"/>
  <c r="K232" i="19"/>
  <c r="M232" i="19" s="1"/>
  <c r="K233" i="19"/>
  <c r="M233" i="19" s="1"/>
  <c r="K234" i="19"/>
  <c r="M234" i="19" s="1"/>
  <c r="K235" i="19"/>
  <c r="M235" i="19" s="1"/>
  <c r="K236" i="19"/>
  <c r="M236" i="19" s="1"/>
  <c r="K237" i="19"/>
  <c r="M237" i="19" s="1"/>
  <c r="K238" i="19"/>
  <c r="M238" i="19" s="1"/>
  <c r="K239" i="19"/>
  <c r="M239" i="19" s="1"/>
  <c r="K240" i="19"/>
  <c r="M240" i="19" s="1"/>
  <c r="K241" i="19"/>
  <c r="M241" i="19" s="1"/>
  <c r="K242" i="19"/>
  <c r="M242" i="19" s="1"/>
  <c r="K243" i="19"/>
  <c r="M243" i="19" s="1"/>
  <c r="K244" i="19"/>
  <c r="M244" i="19" s="1"/>
  <c r="K245" i="19"/>
  <c r="M245" i="19" s="1"/>
  <c r="K246" i="19"/>
  <c r="M246" i="19" s="1"/>
  <c r="K247" i="19"/>
  <c r="M247" i="19" s="1"/>
  <c r="K248" i="19"/>
  <c r="M248" i="19" s="1"/>
  <c r="K249" i="19"/>
  <c r="M249" i="19" s="1"/>
  <c r="K250" i="19"/>
  <c r="M250" i="19" s="1"/>
  <c r="K251" i="19"/>
  <c r="M251" i="19" s="1"/>
  <c r="K252" i="19"/>
  <c r="M252" i="19" s="1"/>
  <c r="K253" i="19"/>
  <c r="M253" i="19" s="1"/>
  <c r="K254" i="19"/>
  <c r="M254" i="19" s="1"/>
  <c r="K255" i="19"/>
  <c r="M255" i="19" s="1"/>
  <c r="K256" i="19"/>
  <c r="M256" i="19" s="1"/>
  <c r="K257" i="19"/>
  <c r="M257" i="19" s="1"/>
  <c r="K258" i="19"/>
  <c r="M258" i="19" s="1"/>
  <c r="K259" i="19"/>
  <c r="M259" i="19" s="1"/>
  <c r="K260" i="19"/>
  <c r="M260" i="19" s="1"/>
  <c r="K261" i="19"/>
  <c r="M261" i="19" s="1"/>
  <c r="K262" i="19"/>
  <c r="M262" i="19" s="1"/>
  <c r="K263" i="19"/>
  <c r="M263" i="19" s="1"/>
  <c r="K264" i="19"/>
  <c r="M264" i="19" s="1"/>
  <c r="K265" i="19"/>
  <c r="M265" i="19" s="1"/>
  <c r="K266" i="19"/>
  <c r="M266" i="19" s="1"/>
  <c r="K267" i="19"/>
  <c r="M267" i="19" s="1"/>
  <c r="K268" i="19"/>
  <c r="M268" i="19" s="1"/>
  <c r="K269" i="19"/>
  <c r="M269" i="19" s="1"/>
  <c r="K270" i="19"/>
  <c r="M270" i="19" s="1"/>
  <c r="K271" i="19"/>
  <c r="M271" i="19" s="1"/>
  <c r="K272" i="19"/>
  <c r="M272" i="19" s="1"/>
  <c r="K273" i="19"/>
  <c r="M273" i="19" s="1"/>
  <c r="K274" i="19"/>
  <c r="M274" i="19" s="1"/>
  <c r="K275" i="19"/>
  <c r="M275" i="19" s="1"/>
  <c r="K276" i="19"/>
  <c r="M276" i="19" s="1"/>
  <c r="K277" i="19"/>
  <c r="M277" i="19" s="1"/>
  <c r="K278" i="19"/>
  <c r="M278" i="19" s="1"/>
  <c r="K279" i="19"/>
  <c r="M279" i="19" s="1"/>
  <c r="K280" i="19"/>
  <c r="M280" i="19" s="1"/>
  <c r="K281" i="19"/>
  <c r="M281" i="19" s="1"/>
  <c r="K282" i="19"/>
  <c r="M282" i="19" s="1"/>
  <c r="K283" i="19"/>
  <c r="M283" i="19" s="1"/>
  <c r="K284" i="19"/>
  <c r="M284" i="19" s="1"/>
  <c r="K285" i="19"/>
  <c r="M285" i="19" s="1"/>
  <c r="K286" i="19"/>
  <c r="M286" i="19" s="1"/>
  <c r="K287" i="19"/>
  <c r="M287" i="19" s="1"/>
  <c r="K288" i="19"/>
  <c r="M288" i="19" s="1"/>
  <c r="K289" i="19"/>
  <c r="M289" i="19" s="1"/>
  <c r="K2" i="19"/>
  <c r="M2" i="19" s="1"/>
  <c r="I3" i="19"/>
  <c r="I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57" i="19"/>
  <c r="I58" i="19"/>
  <c r="I59" i="19"/>
  <c r="I60" i="19"/>
  <c r="I61" i="19"/>
  <c r="I62" i="19"/>
  <c r="I63" i="19"/>
  <c r="I64" i="19"/>
  <c r="I65" i="19"/>
  <c r="I66" i="19"/>
  <c r="I67" i="19"/>
  <c r="I68" i="19"/>
  <c r="I69" i="19"/>
  <c r="I70" i="19"/>
  <c r="I71" i="19"/>
  <c r="I72" i="19"/>
  <c r="I73" i="19"/>
  <c r="I74" i="19"/>
  <c r="I75" i="19"/>
  <c r="I76" i="19"/>
  <c r="I77" i="19"/>
  <c r="I78" i="19"/>
  <c r="I79" i="19"/>
  <c r="I80" i="19"/>
  <c r="I81" i="19"/>
  <c r="I82" i="19"/>
  <c r="I83" i="19"/>
  <c r="I84" i="19"/>
  <c r="I85" i="19"/>
  <c r="I86" i="19"/>
  <c r="I87" i="19"/>
  <c r="I88" i="19"/>
  <c r="I89" i="19"/>
  <c r="I90" i="19"/>
  <c r="I91" i="19"/>
  <c r="I92" i="19"/>
  <c r="I93" i="19"/>
  <c r="I94" i="19"/>
  <c r="I95" i="19"/>
  <c r="I96" i="19"/>
  <c r="I97" i="19"/>
  <c r="I98" i="19"/>
  <c r="I99" i="19"/>
  <c r="I100" i="19"/>
  <c r="I101" i="19"/>
  <c r="I102" i="19"/>
  <c r="I103" i="19"/>
  <c r="I104" i="19"/>
  <c r="I105" i="19"/>
  <c r="I106" i="19"/>
  <c r="I107" i="19"/>
  <c r="I108" i="19"/>
  <c r="I109" i="19"/>
  <c r="I110" i="19"/>
  <c r="I111" i="19"/>
  <c r="I112" i="19"/>
  <c r="I113" i="19"/>
  <c r="I114" i="19"/>
  <c r="I115" i="19"/>
  <c r="I116" i="19"/>
  <c r="I117" i="19"/>
  <c r="I118" i="19"/>
  <c r="I119" i="19"/>
  <c r="I120" i="19"/>
  <c r="I121" i="19"/>
  <c r="I122" i="19"/>
  <c r="I123" i="19"/>
  <c r="I124" i="19"/>
  <c r="I125" i="19"/>
  <c r="I126" i="19"/>
  <c r="I127" i="19"/>
  <c r="I128" i="19"/>
  <c r="I129" i="19"/>
  <c r="I130" i="19"/>
  <c r="I131" i="19"/>
  <c r="I132" i="19"/>
  <c r="I133" i="19"/>
  <c r="I134" i="19"/>
  <c r="I135" i="19"/>
  <c r="I136" i="19"/>
  <c r="I137" i="19"/>
  <c r="I138" i="19"/>
  <c r="I139" i="19"/>
  <c r="I140" i="19"/>
  <c r="I141" i="19"/>
  <c r="I142" i="19"/>
  <c r="I143" i="19"/>
  <c r="I144" i="19"/>
  <c r="I145" i="19"/>
  <c r="I146" i="19"/>
  <c r="I147" i="19"/>
  <c r="I148" i="19"/>
  <c r="I149" i="19"/>
  <c r="I150" i="19"/>
  <c r="I151" i="19"/>
  <c r="I152" i="19"/>
  <c r="I153" i="19"/>
  <c r="I154" i="19"/>
  <c r="I155" i="19"/>
  <c r="I156" i="19"/>
  <c r="I158" i="19"/>
  <c r="I159" i="19"/>
  <c r="I160" i="19"/>
  <c r="I161" i="19"/>
  <c r="I162" i="19"/>
  <c r="I163" i="19"/>
  <c r="I164" i="19"/>
  <c r="I165" i="19"/>
  <c r="I166" i="19"/>
  <c r="I167" i="19"/>
  <c r="I169" i="19"/>
  <c r="I170" i="19"/>
  <c r="I171" i="19"/>
  <c r="I172" i="19"/>
  <c r="I174" i="19"/>
  <c r="I175" i="19"/>
  <c r="I176" i="19"/>
  <c r="I177" i="19"/>
  <c r="I178" i="19"/>
  <c r="I179" i="19"/>
  <c r="I180" i="19"/>
  <c r="I181" i="19"/>
  <c r="I182" i="19"/>
  <c r="I183" i="19"/>
  <c r="I184" i="19"/>
  <c r="I185" i="19"/>
  <c r="I186" i="19"/>
  <c r="I187" i="19"/>
  <c r="I188" i="19"/>
  <c r="I189" i="19"/>
  <c r="I190" i="19"/>
  <c r="I191" i="19"/>
  <c r="I192" i="19"/>
  <c r="I193" i="19"/>
  <c r="I194" i="19"/>
  <c r="I195" i="19"/>
  <c r="I196" i="19"/>
  <c r="I197" i="19"/>
  <c r="I198" i="19"/>
  <c r="I199" i="19"/>
  <c r="I200" i="19"/>
  <c r="I201" i="19"/>
  <c r="I202" i="19"/>
  <c r="I203" i="19"/>
  <c r="I204" i="19"/>
  <c r="I205" i="19"/>
  <c r="I206" i="19"/>
  <c r="I207" i="19"/>
  <c r="I208" i="19"/>
  <c r="I209" i="19"/>
  <c r="I210" i="19"/>
  <c r="I211" i="19"/>
  <c r="I212" i="19"/>
  <c r="I213" i="19"/>
  <c r="I214" i="19"/>
  <c r="I215" i="19"/>
  <c r="I216" i="19"/>
  <c r="I217" i="19"/>
  <c r="I218" i="19"/>
  <c r="I219" i="19"/>
  <c r="I220" i="19"/>
  <c r="I221" i="19"/>
  <c r="I222" i="19"/>
  <c r="I223" i="19"/>
  <c r="I224" i="19"/>
  <c r="I225" i="19"/>
  <c r="I226" i="19"/>
  <c r="I227" i="19"/>
  <c r="I228" i="19"/>
  <c r="I229" i="19"/>
  <c r="I230" i="19"/>
  <c r="I231" i="19"/>
  <c r="I232" i="19"/>
  <c r="I233" i="19"/>
  <c r="I234" i="19"/>
  <c r="I235" i="19"/>
  <c r="I236" i="19"/>
  <c r="I237" i="19"/>
  <c r="I238" i="19"/>
  <c r="I239" i="19"/>
  <c r="I240" i="19"/>
  <c r="I241" i="19"/>
  <c r="I242" i="19"/>
  <c r="I243" i="19"/>
  <c r="I244" i="19"/>
  <c r="I245" i="19"/>
  <c r="I246" i="19"/>
  <c r="I247" i="19"/>
  <c r="I248" i="19"/>
  <c r="I249" i="19"/>
  <c r="I250" i="19"/>
  <c r="I251" i="19"/>
  <c r="I252" i="19"/>
  <c r="I253" i="19"/>
  <c r="I254" i="19"/>
  <c r="I255" i="19"/>
  <c r="I256" i="19"/>
  <c r="I257" i="19"/>
  <c r="I258" i="19"/>
  <c r="I259" i="19"/>
  <c r="I260" i="19"/>
  <c r="I261" i="19"/>
  <c r="I262" i="19"/>
  <c r="I263" i="19"/>
  <c r="I264" i="19"/>
  <c r="I265" i="19"/>
  <c r="I266" i="19"/>
  <c r="I267" i="19"/>
  <c r="I268" i="19"/>
  <c r="I269" i="19"/>
  <c r="I270" i="19"/>
  <c r="I271" i="19"/>
  <c r="I272" i="19"/>
  <c r="I273" i="19"/>
  <c r="I274" i="19"/>
  <c r="I275" i="19"/>
  <c r="I276" i="19"/>
  <c r="I277" i="19"/>
  <c r="I278" i="19"/>
  <c r="I279" i="19"/>
  <c r="I280" i="19"/>
  <c r="I281" i="19"/>
  <c r="I282" i="19"/>
  <c r="I283" i="19"/>
  <c r="I284" i="19"/>
  <c r="I285" i="19"/>
  <c r="I286" i="19"/>
  <c r="I287" i="19"/>
  <c r="I288" i="19"/>
  <c r="I289" i="19"/>
  <c r="I2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tc={1A69DBE5-9E45-4647-BA44-CB87445952AC}</author>
  </authors>
  <commentList>
    <comment ref="C144" authorId="0" shapeId="0" xr:uid="{1A69DBE5-9E45-4647-BA44-CB87445952A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Fiscalías Penales y Policiales delegadas ante el Tribunal Superior MIlitar y Policial </t>
      </text>
    </comment>
  </commentList>
</comments>
</file>

<file path=xl/sharedStrings.xml><?xml version="1.0" encoding="utf-8"?>
<sst xmlns="http://schemas.openxmlformats.org/spreadsheetml/2006/main" count="14834" uniqueCount="2088">
  <si>
    <t>juez1201conesp@justiciamilitar.gov.co</t>
  </si>
  <si>
    <t>juez1202conesp@justiciamilitar.gov.co</t>
  </si>
  <si>
    <t>flor.lopez@justiciamilitar.gov.co</t>
  </si>
  <si>
    <t>fiscalantejicgfm@justiciamilitar.gov.co</t>
  </si>
  <si>
    <t>Fiscal17anteJB@justiciamilitar.gov.co</t>
  </si>
  <si>
    <t>Fiscal21anteJB@justiciamilitar.gov.co</t>
  </si>
  <si>
    <t>Fiscal24anteJB@justiciamilitar.gov.co</t>
  </si>
  <si>
    <t>Juez18deIPM@justiciamilitar.gov.co</t>
  </si>
  <si>
    <t>Juez23deIPM@justiciamilitar.gov.co</t>
  </si>
  <si>
    <t>Juez30deIPM@justiciamilitar.gov.co</t>
  </si>
  <si>
    <t>Juez32deIPM@justiciamilitar.gov.co</t>
  </si>
  <si>
    <t>Juez34deIPM@justiciamilitar.gov.co</t>
  </si>
  <si>
    <t>Juez43deIPM@justiciamilitar.gov.co</t>
  </si>
  <si>
    <t xml:space="preserve">juez83deipm@justiciamilitar.gov.co </t>
  </si>
  <si>
    <t>Juez90deIPM@justiciamilitar.gov.co</t>
  </si>
  <si>
    <t>Juez92deIPM@justiciamilitar.gov.co</t>
  </si>
  <si>
    <t>Juez96deIPM@justiciamilitar.gov.co</t>
  </si>
  <si>
    <t>Juez105deIPM@justiciamilitar.gov.co</t>
  </si>
  <si>
    <t>Juez142deIPMPol@justiciamilitar.gov.co</t>
  </si>
  <si>
    <t>Fiscal General Penal Militar y Policial</t>
  </si>
  <si>
    <t xml:space="preserve">Auxiliar Judicial del Fiscal General Penal Militar Policial </t>
  </si>
  <si>
    <t>Juzgado 1201 Penal Militar y Policial de Conocimiento Especializado</t>
  </si>
  <si>
    <t>Juzgado 1202 Penal Militar y Policial de Conocimiento Especializado</t>
  </si>
  <si>
    <t>Juzgado 1203 Penal Militar y Policial de Conocimiento Especializado</t>
  </si>
  <si>
    <t>Juzgado 1204 Penal Militar y Policial de Conocimiento Especializado</t>
  </si>
  <si>
    <t>Juzgado 1301 Penal Militar y Policial de Conocimiento</t>
  </si>
  <si>
    <t>Juzgado 1302 Penal Militar y Policial de Conocimiento</t>
  </si>
  <si>
    <t>Juzgado 1305 Penal Militar y Policial de Conocimiento</t>
  </si>
  <si>
    <t>Juzgado 1306 Penal Militar y Policial de Conocimiento</t>
  </si>
  <si>
    <t>Juzgado 1307 Penal Militar y Policial de Conocimiento</t>
  </si>
  <si>
    <t>Juzgado 1308 Penal Militar y Policial de Conocimiento</t>
  </si>
  <si>
    <t>Juzgado 1309 Penal Militar y Policial de Conocimiento</t>
  </si>
  <si>
    <t>Juzgado 1310 Penal Militar y Policial de Conocimiento</t>
  </si>
  <si>
    <t>Juzgado 1311 Penal Militar y Policial de Conocimiento</t>
  </si>
  <si>
    <t>Juzgado 1312 Penal Militar y Policial de Conocimiento</t>
  </si>
  <si>
    <t>Juzgado 1313 Penal Militar y Policial de Conocimiento</t>
  </si>
  <si>
    <t>Juzgado 1315 Penal Militar y Policial de Conocimiento</t>
  </si>
  <si>
    <t>Juzgado 1316 Penal Militar y Policial de Conocimiento</t>
  </si>
  <si>
    <t>Juzgado 1601 Penal Militar y Policial de Ejecución de Penas y Medidas de Seguridad</t>
  </si>
  <si>
    <t>Juzgado 1603 Penal Militar y Policial de Ejecución de Penas y Medidas de Seguridad</t>
  </si>
  <si>
    <t>Juzgado 1701 Penal Militar y Policial de Control de Garantías</t>
  </si>
  <si>
    <t>Juzgado 1702 Penal Militar y Policial de Control de Garantías</t>
  </si>
  <si>
    <t>Juzgado 1703 Penal Militar y Policial de Control de Garantías</t>
  </si>
  <si>
    <t>Juzgado 1708 Penal Militar y Policial de Control de Garantías</t>
  </si>
  <si>
    <t>Juzgado 1709 Penal Militar y Policial de Control de Garantías</t>
  </si>
  <si>
    <t>Juzgado 1710 Penal Militar y Policial de Control de Garantías</t>
  </si>
  <si>
    <t>Juzgado 1711 Penal Militar y Policial de Control de Garantías</t>
  </si>
  <si>
    <t>Juzgado 1712 Penal Militar y Policial de Control de Garantías</t>
  </si>
  <si>
    <t>Juzgado 1713 Penal Militar y Policial de Control de Garantías</t>
  </si>
  <si>
    <t>Juzgado 1714 Penal Militar y Policial de Control de Garantías</t>
  </si>
  <si>
    <t>Juzgado 1715 Penal Militar y Policial de Control de Garantías</t>
  </si>
  <si>
    <t>Juzgado 1716 Penal Militar y Policial de Control de Garantías</t>
  </si>
  <si>
    <t>Juzgado 1717 Penal Militar y Policial de Control de Garantías</t>
  </si>
  <si>
    <t>Juzgado 1718 Penal Militar y Policial de Control de Garantías</t>
  </si>
  <si>
    <t>Cali</t>
  </si>
  <si>
    <t>Valle del Cauca</t>
  </si>
  <si>
    <t>Neiva</t>
  </si>
  <si>
    <t>Huila</t>
  </si>
  <si>
    <t>Ibagué</t>
  </si>
  <si>
    <t>Tolima</t>
  </si>
  <si>
    <t>Armenia</t>
  </si>
  <si>
    <t>Quindío</t>
  </si>
  <si>
    <t>Popayán</t>
  </si>
  <si>
    <t>Cauca</t>
  </si>
  <si>
    <t>Pasto</t>
  </si>
  <si>
    <t>Nariño</t>
  </si>
  <si>
    <t>Tunja</t>
  </si>
  <si>
    <t>Boyacá</t>
  </si>
  <si>
    <t>Tolemaida</t>
  </si>
  <si>
    <t>Cundinamarca</t>
  </si>
  <si>
    <t>juzgado1306con@justiciamilitar.gov.co</t>
  </si>
  <si>
    <t>juzgado1712gar@justiciamilitar.gov.co</t>
  </si>
  <si>
    <t>Carlos.Madrid@justiciamilitar.gov.co</t>
  </si>
  <si>
    <t>Diana.Pineda@justiciamilitar.gov.co</t>
  </si>
  <si>
    <t>Cantón Militar Pichincha
Calle 5 N° 83-00</t>
  </si>
  <si>
    <t>Carrera 16 No. 21 - 300. Batallón de Artillería No. 9. "Tenerife".</t>
  </si>
  <si>
    <t>CR 48 SUR # 157-199 Bloque A, PISO 2
Comando Departamento Policía Tolima 
Sector Picaleña</t>
  </si>
  <si>
    <t>Avenida Los Cuarteles No. 80 - 00. Brigada No. 29. Tercera Division Del Ejército.</t>
  </si>
  <si>
    <t>Calle 5 No. 83 – 00. Batallón De infantería No. 8. Batalla De Pichincha. Piso 2.</t>
  </si>
  <si>
    <t>CR 3RA NORTE # 24N - 16 Barrio: El piloto
Edificio el Piloto
Instalaciones de Incorporación y Disciplina de la Policía</t>
  </si>
  <si>
    <t>Carrera 48 Sur No. 157 - 199. Bloque A. Piso: 2. Comando Departamento Policía Tolima. Sector Picaleña.</t>
  </si>
  <si>
    <t>Avenida Panamericana Nº 1N-75 Comando Policia Cauca</t>
  </si>
  <si>
    <t>CR 3RA Norte # 24N - 16 Barrio: El piloto
Edificio el Piloto - Instalaciones de Incorporación y Disciplina de la Policía</t>
  </si>
  <si>
    <t>Fiscalía 2201 Penal Militar y Policial delegada ante Juez Penal Militar y Policial de Conocimiento Especializado</t>
  </si>
  <si>
    <t>Fiscalía 2202 Penal Militar y Policial delegada ante Juez Penal Militar y Policial de Conocimiento Especializado</t>
  </si>
  <si>
    <t>Fiscalía 2203 Penal Militar y Policial delegada ante Juez Penal Militar y Policial de Conocimiento Especializado</t>
  </si>
  <si>
    <t>Chaparral</t>
  </si>
  <si>
    <t>Manizales</t>
  </si>
  <si>
    <t>Caldas</t>
  </si>
  <si>
    <t>Pereira</t>
  </si>
  <si>
    <t>Risaralda</t>
  </si>
  <si>
    <t>Buga</t>
  </si>
  <si>
    <t>rene.lambrano@justiciamilitar.gov.co</t>
  </si>
  <si>
    <t>Martha.Herreno@justiciamilitar.gov.co</t>
  </si>
  <si>
    <t>fiscalia2420con@justiciamilitar.gov.co</t>
  </si>
  <si>
    <t>fiscalia2421con@justiciamilitar.gov.co</t>
  </si>
  <si>
    <t>Calle 14 No. 5-00 Barrio Pueblo Nuevo - Cantón Militar Del Sur Del Tolima</t>
  </si>
  <si>
    <t xml:space="preserve">Calle 21 No. 12 - 50. Barrio: Tenerife. Comando de Policía Metropolitana de Neiva. </t>
  </si>
  <si>
    <t>Calle 48 # 45 – 58, Avenida Oriental
Comando de Policia Metropolitana del Valle de Aburra</t>
  </si>
  <si>
    <t>Kilometro 1 Via la Habana - Batallon de Artillería No. 3 "Batalla de Palace" Guadalajara de Buga</t>
  </si>
  <si>
    <t>Juzgado de Inspección del COGFM</t>
  </si>
  <si>
    <t>Fiscalía Penal Militar ante Juez de Instancia de Inspección COGFM</t>
  </si>
  <si>
    <t>Juzgado de Inspección de Ejército</t>
  </si>
  <si>
    <t>Fiscalía 8 ante Juez de Inspección</t>
  </si>
  <si>
    <t>Fiscalía 9 ante Juez de División</t>
  </si>
  <si>
    <t>Juzgado 2 de Brigada</t>
  </si>
  <si>
    <t>Juzgado 3 de Brigada</t>
  </si>
  <si>
    <t>Juzgado 6 de Brigada</t>
  </si>
  <si>
    <t>Juzgado 7 de Brigada</t>
  </si>
  <si>
    <t>Juzgado 8 de Brigada</t>
  </si>
  <si>
    <t>Juzgado 10 de Brigada</t>
  </si>
  <si>
    <t>Juzgado 12 de Brigada</t>
  </si>
  <si>
    <t>Juzgado 15 de Brigada</t>
  </si>
  <si>
    <t>Fiscalía 12 ante Juzgado de Brigada</t>
  </si>
  <si>
    <t>Fiscalía 15 ante Juzgado de Brigada</t>
  </si>
  <si>
    <t>Fiscalía 16 ante Juzgado de Brigada</t>
  </si>
  <si>
    <t>Fiscalía 17 ante Juzgado de Brigada</t>
  </si>
  <si>
    <t>Fiscalía 19 ante Juzgado de Brigada</t>
  </si>
  <si>
    <t>Fiscalía 21 ante Juzgado de Brigada</t>
  </si>
  <si>
    <t>Fiscalía 22 ante Juzgado de Brigada</t>
  </si>
  <si>
    <t>Fiscalía 23 ante Juzgado de Brigada</t>
  </si>
  <si>
    <t>Fiscalía 24 ante Juzgado de Brigada</t>
  </si>
  <si>
    <t>Fiscalía 25 ante Juzgado de Brigada</t>
  </si>
  <si>
    <t>Fiscalía 26 ante Juzgado de Brigada</t>
  </si>
  <si>
    <t>Fiscalía 28 ante Juzgado de Brigada</t>
  </si>
  <si>
    <t>Fiscalía 29 ante Juzgado de Brigada</t>
  </si>
  <si>
    <t>Juzgado 5 de Instrucción Penal Militar</t>
  </si>
  <si>
    <t>Juzgado 6 de Instrucción Penal Militar</t>
  </si>
  <si>
    <t>Juzgado 7 de Instrucción Penal Militar</t>
  </si>
  <si>
    <t>Juzgado 8 de Instrucción Penal Militar</t>
  </si>
  <si>
    <t>Juzgado 9 de Instrucción Penal Militar</t>
  </si>
  <si>
    <t>Juzgado 10 de Instrucción Penal Militar</t>
  </si>
  <si>
    <t>Juzgado 12 de Instrucción Penal Militar</t>
  </si>
  <si>
    <t>Juzgado 13 de Instrucción Penal Militar</t>
  </si>
  <si>
    <t>Juzgado 14 de Instrucción Penal Militar</t>
  </si>
  <si>
    <t>Juzgado 15 de Instrucción Penal Militar</t>
  </si>
  <si>
    <t>Juzgado 16 de Instrucción Penal Militar</t>
  </si>
  <si>
    <t>Juzgado 17 de Instrucción Penal Militar</t>
  </si>
  <si>
    <t>Juzgado 18 de Instrucción Penal Militar</t>
  </si>
  <si>
    <t>Juzgado 20 de Instrucción Penal Militar</t>
  </si>
  <si>
    <t>Juzgado 23 de Instrucción Penal Militar</t>
  </si>
  <si>
    <t>Juzgado 24 de Instrucción Penal Militar</t>
  </si>
  <si>
    <t>Juzgado 25 de Instrucción Penal Militar</t>
  </si>
  <si>
    <t>Juzgado 26 de Instrucción Penal Militar</t>
  </si>
  <si>
    <t>Juzgado 27 de Instrucción Penal Militar</t>
  </si>
  <si>
    <t>Juzgado 28 de Instrucción Penal Militar</t>
  </si>
  <si>
    <t>Juzgado 30 de Instrucción Penal Militar</t>
  </si>
  <si>
    <t>Juzgado 31 de Instrucción Penal Militar</t>
  </si>
  <si>
    <t>Juzgado 32 de Instrucción Penal Militar</t>
  </si>
  <si>
    <t>Juzgado 33 de Instrucción Penal Militar</t>
  </si>
  <si>
    <t>Juzgado 34 de Instrucción Penal Militar</t>
  </si>
  <si>
    <t>Juzgado 35 de Instrucción Penal Militar</t>
  </si>
  <si>
    <t>Juzgado 36 de Instrucción Penal Militar</t>
  </si>
  <si>
    <t>Juzgado 37 de Instrucción Penal Militar</t>
  </si>
  <si>
    <t>Juzgado 38 de Instrucción Penal Militar</t>
  </si>
  <si>
    <t>Juzgado 39 de Instrucción Penal Militar</t>
  </si>
  <si>
    <t>Juzgado 40 de Instrucción Penal Militar</t>
  </si>
  <si>
    <t>Juzgado 41 de Instrucción Penal Militar</t>
  </si>
  <si>
    <t>Juzgado 43 de Instrucción Penal Militar</t>
  </si>
  <si>
    <t>Juzgado 44 de Instrucción Penal Militar</t>
  </si>
  <si>
    <t>Juzgado 45 de Instrucción Penal Militar</t>
  </si>
  <si>
    <t>Juzgado 46 de Instrucción Penal Militar</t>
  </si>
  <si>
    <t>Juzgado 47 de Instrucción Penal Militar</t>
  </si>
  <si>
    <t>Juzgado 49 de Instrucción Penal Militar</t>
  </si>
  <si>
    <t>Juzgado 50 de Instrucción Penal Militar</t>
  </si>
  <si>
    <t>Juzgado 51 de Instrucción Penal Militar</t>
  </si>
  <si>
    <t>Juzgado 52 de Instrucción Penal Militar</t>
  </si>
  <si>
    <t>Juzgado 53 de Instrucción Penal Militar</t>
  </si>
  <si>
    <t>Juzgado 54 de Instrucción Penal Militar</t>
  </si>
  <si>
    <t>Juzgado 55 de Instrucción Penal Militar</t>
  </si>
  <si>
    <t>Juzgado 56 de Instrucción Penal Militar</t>
  </si>
  <si>
    <t>Juzgado 57 de Instrucción Penal Militar</t>
  </si>
  <si>
    <t>Juzgado 58 de Instrucción Penal Militar</t>
  </si>
  <si>
    <t>Juzgado 60 de Instrucción Penal Militar</t>
  </si>
  <si>
    <t>Juzgado 61 de Instrucción Penal Militar</t>
  </si>
  <si>
    <t>Juzgado 62 de Instrucción Penal Militar</t>
  </si>
  <si>
    <t>Juzgado 63 de Instrucción Penal Militar</t>
  </si>
  <si>
    <t>Juzgado 64 de Instrucción Penal Militar</t>
  </si>
  <si>
    <t>Juzgado 65 de Instrucción Penal Militar</t>
  </si>
  <si>
    <t>Juzgado 66 de Instrucción Penal Militar</t>
  </si>
  <si>
    <t>Juzgado 67 de Instrucción Penal Militar</t>
  </si>
  <si>
    <t>Juzgado 69 de Instrucción Penal Militar</t>
  </si>
  <si>
    <t>Juzgado 70 de Instrucción Penal Militar</t>
  </si>
  <si>
    <t>Juzgado 71 de Instrucción Penal Militar</t>
  </si>
  <si>
    <t>Juzgado 73 de Instrucción Penal Militar</t>
  </si>
  <si>
    <t>Juzgado 75 de Instrucción Penal Militar</t>
  </si>
  <si>
    <t>Juzgado 76 de Instrucción Penal Militar</t>
  </si>
  <si>
    <t>Juzgado 77 de Instrucción Penal Militar</t>
  </si>
  <si>
    <t>Juzgado 78 de Instrucción Penal Militar</t>
  </si>
  <si>
    <t>Juzgado 79 de Instrucción Penal Militar</t>
  </si>
  <si>
    <t>Juzgado 81 de Instrucción Penal Militar</t>
  </si>
  <si>
    <t>Juzgado 83 de Instrucción Penal Militar</t>
  </si>
  <si>
    <t>Juzgado 84 de Instrucción Penal Militar</t>
  </si>
  <si>
    <t>Juzgado 85 de Instrucción Penal Militar</t>
  </si>
  <si>
    <t>Juzgado 86 de Instrucción Penal Militar</t>
  </si>
  <si>
    <t>Juzgado 87 de Instrucción Penal Militar</t>
  </si>
  <si>
    <t>Juzgado 88 de Instrucción Penal Militar</t>
  </si>
  <si>
    <t>Juzgado 89 de Instrucción Penal Militar</t>
  </si>
  <si>
    <t>Juzgado 90 de Instrucción Penal Militar</t>
  </si>
  <si>
    <t>Juzgado 91 de Instrucción Penal Militar</t>
  </si>
  <si>
    <t>Juzgado 92 de Instrucción Penal Militar</t>
  </si>
  <si>
    <t>Juzgado 93 de Instrucción Penal Militar</t>
  </si>
  <si>
    <t>Juzgado 95 de Instrucción Penal Militar</t>
  </si>
  <si>
    <t>Juzgado 96 de Instrucción Penal Militar</t>
  </si>
  <si>
    <t>Juzgado 97 de Instrucción Penal Militar</t>
  </si>
  <si>
    <t>Juzgado 98 de Instrucción Penal Militar</t>
  </si>
  <si>
    <t>Juzgado 128 de Instrucción Penal Militar</t>
  </si>
  <si>
    <t>Juzgado de Inspección de la Armada</t>
  </si>
  <si>
    <t>Fiscalía ante Juez de Inspección de la Armada</t>
  </si>
  <si>
    <t>Juzgado 101 de Instrucción Penal Militar</t>
  </si>
  <si>
    <t>Juzgado 103 de Instrucción Penal Militar</t>
  </si>
  <si>
    <t>Juzgado 104 de Instrucción Penal Militar</t>
  </si>
  <si>
    <t>Juzgado 105 de Instrucción Penal Militar</t>
  </si>
  <si>
    <t>Juzgado 106 de Instrucción Penal Militar</t>
  </si>
  <si>
    <t>Juzgado 107 de Instrucción Penal Militar</t>
  </si>
  <si>
    <t>Juzgado 108 de Instrucción Penal Militar</t>
  </si>
  <si>
    <t>Juzgado 109 de Instrucción Penal Militar</t>
  </si>
  <si>
    <t>Juzgado 110 de Instrucción Penal Militar</t>
  </si>
  <si>
    <t>Juzgado de Inspección de la Fuerza Aérea</t>
  </si>
  <si>
    <t>Fiscalía ante Juez de Inspección de la Fuerza Aérea</t>
  </si>
  <si>
    <t>Fiscalía ante Comando Aéreo 122</t>
  </si>
  <si>
    <t>Fiscalía de Escuelas de Formación</t>
  </si>
  <si>
    <t>Juzgado 121 de Instrucción Penal Militar</t>
  </si>
  <si>
    <t>Juzgado 122 de Instrucción Penal Militar</t>
  </si>
  <si>
    <t>Juzgado 123 de Instrucción Penal Militar</t>
  </si>
  <si>
    <t>Juzgado 124 de Instrucción Penal Militar</t>
  </si>
  <si>
    <t>Juzgado 125 de Instrucción Penal Militar</t>
  </si>
  <si>
    <t>Juzgado 127 de Instrucción Penal Militar</t>
  </si>
  <si>
    <t>Juzgado de Dirección General de la Policía</t>
  </si>
  <si>
    <t>Fiscalía 141 ante Juzgado de Dirección General</t>
  </si>
  <si>
    <t>Juzgado de Policía Metropolitana de Bogotá</t>
  </si>
  <si>
    <t>Juzgado de Policía Metropolitana del Valle de Aburrá</t>
  </si>
  <si>
    <t>Juzgado de Policía Metropolitana de Santiago de Cali</t>
  </si>
  <si>
    <t>Fiscalía 146 ante Juzgado de Policía Metropolitana de Bogotá</t>
  </si>
  <si>
    <t>Fiscalía 148 ante Juzgado de Policía Metropolitana del Valle de Aburrá</t>
  </si>
  <si>
    <t>Fiscalía 149 ante Juzgado de Policía Metropolitana de Santiago de Cali</t>
  </si>
  <si>
    <t>Juzgado de Departamento de Policía Risaralda</t>
  </si>
  <si>
    <t>Juzgado de Departamento de Policía Atlántico</t>
  </si>
  <si>
    <t>Juzgado de Departamento de Policía Meta</t>
  </si>
  <si>
    <t>Juzgado de Departamento de Policía Nariño</t>
  </si>
  <si>
    <t>Fiscalía 152 ante Juzgado de Departamento de Policía</t>
  </si>
  <si>
    <t>Fiscalía 154 ante Juzgado de Departamento de Policía</t>
  </si>
  <si>
    <t>Fiscalía 161 ante Juzgado de Departamento de Policía</t>
  </si>
  <si>
    <t>Fiscalía 164 ante Juzgado de Departamento de Policía</t>
  </si>
  <si>
    <t>Fiscalía 165 ante Juzgado de Departamento de Policía</t>
  </si>
  <si>
    <t>Juzgado 142 de Instrucción Penal Militar</t>
  </si>
  <si>
    <t>Juzgado 143 de Instrucción Penal Militar</t>
  </si>
  <si>
    <t>Juzgado 144 de Instrucción Penal Militar</t>
  </si>
  <si>
    <t>Juzgado 145 de Instrucción Penal Militar</t>
  </si>
  <si>
    <t>Juzgado 146 de Instrucción Penal Militar</t>
  </si>
  <si>
    <t>Juzgado 147 de Instrucción Penal Militar</t>
  </si>
  <si>
    <t>Juzgado 149 de Instrucción Penal Militar</t>
  </si>
  <si>
    <t>Juzgado 151 de Instrucción Penal Militar</t>
  </si>
  <si>
    <t>Juzgado 153 de Instrucción Penal Militar</t>
  </si>
  <si>
    <t>Juzgado 154 de Instrucción Penal Militar</t>
  </si>
  <si>
    <t>Juzgado 155 de Instrucción Penal Militar</t>
  </si>
  <si>
    <t>Juzgado 158 de Instrucción Penal Militar</t>
  </si>
  <si>
    <t>Juzgado 159 de Instrucción Penal Militar</t>
  </si>
  <si>
    <t>Juzgado 160 de Instrucción Penal Militar</t>
  </si>
  <si>
    <t>Juzgado 161 de Instrucción Penal Militar</t>
  </si>
  <si>
    <t>Juzgado 162 de Instrucción Penal Militar</t>
  </si>
  <si>
    <t>Juzgado 163 de Instrucción Penal Militar</t>
  </si>
  <si>
    <t>Juzgado 164 de Instrucción Penal Militar</t>
  </si>
  <si>
    <t>Juzgado 165 de Instrucción Penal Militar</t>
  </si>
  <si>
    <t>Juzgado 166 de Instrucción Penal Militar</t>
  </si>
  <si>
    <t>Juzgado 167 de Instrucción Penal Militar</t>
  </si>
  <si>
    <t>Juzgado 168 de Instrucción Penal Militar</t>
  </si>
  <si>
    <t>Juzgado 169 de Instrucción Penal Militar</t>
  </si>
  <si>
    <t>Juzgado 170 de Instrucción Penal Militar</t>
  </si>
  <si>
    <t>Juzgado 171 de Instrucción Penal Militar</t>
  </si>
  <si>
    <t>Juzgado 172 de Instrucción Penal Militar</t>
  </si>
  <si>
    <t>Juzgado 173 de Instrucción Penal Militar</t>
  </si>
  <si>
    <t>Juzgado 174 de Instrucción Penal Militar</t>
  </si>
  <si>
    <t>Juzgado 175 de Instrucción Penal Militar</t>
  </si>
  <si>
    <t>Juzgado 176 de Instrucción Penal Militar</t>
  </si>
  <si>
    <t>Juzgado 177 de Instrucción Penal Militar</t>
  </si>
  <si>
    <t>Juzgado 178 de Instrucción Penal Militar</t>
  </si>
  <si>
    <t>Juzgado 179 de Instrucción Penal Militar</t>
  </si>
  <si>
    <t>Juzgado 180 de Instrucción Penal Militar</t>
  </si>
  <si>
    <t>Juzgado 181 de Instrucción Penal Militar</t>
  </si>
  <si>
    <t>Juzgado 182 de Instrucción Penal Militar</t>
  </si>
  <si>
    <t>Juzgado 183 de Instrucción Penal Militar</t>
  </si>
  <si>
    <t>Juzgado 184 de Instrucción Penal Militar</t>
  </si>
  <si>
    <t>Juzgado 185 de Instrucción Penal Militar</t>
  </si>
  <si>
    <t>Juzgado 186 de Instrucción Penal Militar</t>
  </si>
  <si>
    <t>Juzgado 187 de Instrucción Penal Militar</t>
  </si>
  <si>
    <t>Juzgado 188 de Instrucción Penal Militar</t>
  </si>
  <si>
    <t>Juzgado 189 de Instrucción Penal Militar</t>
  </si>
  <si>
    <t>Juzgado 190 de Instrucción Penal Militar</t>
  </si>
  <si>
    <t>Juzgado 191 de Instrucción Penal Militar</t>
  </si>
  <si>
    <t>Juzgado 192 de Instrucción Penal Militar</t>
  </si>
  <si>
    <t>Juzgado 193 de Instrucción Penal Militar</t>
  </si>
  <si>
    <t>Juzgado 194 de Instrucción Penal Militar</t>
  </si>
  <si>
    <t>Juzgado 195 de Instrucción Penal Militar</t>
  </si>
  <si>
    <t>Bucaramanga</t>
  </si>
  <si>
    <t>Santander</t>
  </si>
  <si>
    <t>Medellín</t>
  </si>
  <si>
    <t>Antioquia</t>
  </si>
  <si>
    <t>Yopal</t>
  </si>
  <si>
    <t>Casanare</t>
  </si>
  <si>
    <t>Florencia</t>
  </si>
  <si>
    <t>Caquetá</t>
  </si>
  <si>
    <t>Valledupar</t>
  </si>
  <si>
    <t>Cesar</t>
  </si>
  <si>
    <t>Cúcuta</t>
  </si>
  <si>
    <t>Norte de Santander</t>
  </si>
  <si>
    <t>Puerto Berrio</t>
  </si>
  <si>
    <t>Villavicencio</t>
  </si>
  <si>
    <t>Meta</t>
  </si>
  <si>
    <t>Barranquilla</t>
  </si>
  <si>
    <t>Atlántico</t>
  </si>
  <si>
    <t>Chiquinquirá</t>
  </si>
  <si>
    <t>Quibdó</t>
  </si>
  <si>
    <t>Chocó</t>
  </si>
  <si>
    <t>Granada</t>
  </si>
  <si>
    <t>Leticia</t>
  </si>
  <si>
    <t>Amazonas</t>
  </si>
  <si>
    <t>Malambo</t>
  </si>
  <si>
    <t>Santa Marta</t>
  </si>
  <si>
    <t>Magdalena</t>
  </si>
  <si>
    <t>Riohacha</t>
  </si>
  <si>
    <t>La Guajira</t>
  </si>
  <si>
    <t>Bello</t>
  </si>
  <si>
    <t>Rionegro</t>
  </si>
  <si>
    <t>Andes</t>
  </si>
  <si>
    <t>Carepa</t>
  </si>
  <si>
    <t>Ocaña</t>
  </si>
  <si>
    <t>Barrancabermeja</t>
  </si>
  <si>
    <t>Santana</t>
  </si>
  <si>
    <t>Putumayo</t>
  </si>
  <si>
    <t>San José Del Guaviare</t>
  </si>
  <si>
    <t>Guaviare</t>
  </si>
  <si>
    <t>Arauca</t>
  </si>
  <si>
    <t>Saravena</t>
  </si>
  <si>
    <t>Larandia</t>
  </si>
  <si>
    <t>Palmira</t>
  </si>
  <si>
    <t>Cartago</t>
  </si>
  <si>
    <t>Montenegro - Pueblo Tapao</t>
  </si>
  <si>
    <t>Mocoa</t>
  </si>
  <si>
    <t xml:space="preserve">Puerto Carreño </t>
  </si>
  <si>
    <t>Vichada</t>
  </si>
  <si>
    <t>San Vicente Del Caguán</t>
  </si>
  <si>
    <t>Garzón</t>
  </si>
  <si>
    <t>Ipiales</t>
  </si>
  <si>
    <t>Duitama</t>
  </si>
  <si>
    <t>Tame</t>
  </si>
  <si>
    <t xml:space="preserve">Caucasia </t>
  </si>
  <si>
    <t>Buenavista</t>
  </si>
  <si>
    <t>Cartagena</t>
  </si>
  <si>
    <t>Bolívar</t>
  </si>
  <si>
    <t>Corozal</t>
  </si>
  <si>
    <t>Sucre</t>
  </si>
  <si>
    <t>Puerto Leguizamo</t>
  </si>
  <si>
    <t>Tumaco</t>
  </si>
  <si>
    <t>Buenaventura</t>
  </si>
  <si>
    <t>Puerto Carreño</t>
  </si>
  <si>
    <t>Coveñas</t>
  </si>
  <si>
    <t>Puerto Salgar</t>
  </si>
  <si>
    <t>Apiay</t>
  </si>
  <si>
    <t>Tres Esquinas</t>
  </si>
  <si>
    <t>San José del Guaviare</t>
  </si>
  <si>
    <t>Montería</t>
  </si>
  <si>
    <t>Córdoba</t>
  </si>
  <si>
    <t>Sincelejo</t>
  </si>
  <si>
    <t>Mitú</t>
  </si>
  <si>
    <t>Vaupés</t>
  </si>
  <si>
    <t>Fiscal16anteJB@justiciamilitar.gov.co</t>
  </si>
  <si>
    <t>Fiscal26anteJB@justiciamilitar.gov.co</t>
  </si>
  <si>
    <t>Juez7deIPM@justiciamilitar.gov.co</t>
  </si>
  <si>
    <t>juez20deipm@justiciamilitar.gov.co</t>
  </si>
  <si>
    <t>Juzgado54deIPM@justiciamilitar.gov.co</t>
  </si>
  <si>
    <t>Juez87deIPM@justiciamilitar.gov.co</t>
  </si>
  <si>
    <t>Juez97deIPM@justiciamilitar.gov.co</t>
  </si>
  <si>
    <t>Juez98deIPM@justiciamilitar.gov.co</t>
  </si>
  <si>
    <t xml:space="preserve">juzgado128deipm@justiciamilitar.gov.co </t>
  </si>
  <si>
    <t>Juez153deIPMPol@justiciamilitar.gov.co</t>
  </si>
  <si>
    <t>Juez167deIPMPol@justiciamilitar.gov.co</t>
  </si>
  <si>
    <t>Juez173deIPMPol@justiciamilitar.gov.co</t>
  </si>
  <si>
    <t xml:space="preserve">Juez175deIPMPol@justiciamilitar.gov.co
</t>
  </si>
  <si>
    <t xml:space="preserve">Juez177deIPMPol@justiciamilitar.gov.co
</t>
  </si>
  <si>
    <t>Calle 12 No. 8 - 122. Barrio: Ancon. Instalaciones Quinta División</t>
  </si>
  <si>
    <t>Carrera 76 #50-175 Barrio: Los Colores. Instalaciones Cuarta Brigada</t>
  </si>
  <si>
    <t xml:space="preserve"> Vía Marginal de la Selva, Km 18. Cabecera municipal. Cantón Militar Décimo Sexta Brigada</t>
  </si>
  <si>
    <t xml:space="preserve"> Calle 16 No. 16-00  Instalaciones de la Sexta División</t>
  </si>
  <si>
    <t>Batallón La Popa Kilómetro 1 Vía La Mesa. Décima Brigada blindada</t>
  </si>
  <si>
    <t>Carrera 76 #50-175. Barrio los Colores, Cuarta Brigada</t>
  </si>
  <si>
    <t xml:space="preserve"> Calle 16 No. 16-00  Instalaciones de la Sexta Divisiòn</t>
  </si>
  <si>
    <t>Avenida 1 Vía Al Pórtico. Canton Militar San Jorge Comando especifico del Norte de santander</t>
  </si>
  <si>
    <t>Calle 12 No. 8 - 122. Barrio: Ancon. Quinta Division Del Ejército Nacional</t>
  </si>
  <si>
    <t xml:space="preserve">   Kilómetro 7 Vía Puerto López. Cuarta División. Cantón Militar de Apiay</t>
  </si>
  <si>
    <t>Cra 58 # 59 - 136. Barrio: Modelo</t>
  </si>
  <si>
    <t xml:space="preserve"> Kilómetro 1 Vía La Mesa Valledupar Batallón de Artillería No. 2. "La Popa".</t>
  </si>
  <si>
    <t>Batallón de Infantería No. 12 "Primero de Línea"
Décima Quinta Brigada del Ejército 
Barrio Obapo vía Pacurita</t>
  </si>
  <si>
    <t>Calle 22 No. 14-47 Avenida Colombia Batallón de Infanteria #9, Batalla de Boyacá San Juan de Pasto</t>
  </si>
  <si>
    <t>Calle 11 N° 10-102 Brigada de Selva N° 26</t>
  </si>
  <si>
    <t>Kilómetro 7 Vía Marginal de la Selva Yopal -
Decima Sexta Brigada del Ejército</t>
  </si>
  <si>
    <t>Cuarta División del Ejército. Palacio de Justicia Kilómetro 7 Vía Puerto López Cantón Militar de Apiay</t>
  </si>
  <si>
    <t>Batallon de Ingenieros de combate #2 General "Javier y Vergara Velasco" Carrera Oriental Vía Aeropuerto. Cantón Militar de Malambo. Binar</t>
  </si>
  <si>
    <t>Carrera 4 #33-04 Via el Rodadero. Batallón de Infantería mecanizado #5 "General José María Córdoba"</t>
  </si>
  <si>
    <t>Calle 45 N° 18-85 Barrio Buenos Aires. Batallón de Artillería # 4</t>
  </si>
  <si>
    <t xml:space="preserve">Avenida 30 Nº 59-315. Sede Batallón de Ingenieros No. 4. </t>
  </si>
  <si>
    <t>Avenida Medellín Kilometro 1 Batallón De Infantería No. 11. "Cacique Nutibara".</t>
  </si>
  <si>
    <t>Kilómetro 1 Vía Valledupar La Mesa. Decima Brigada.</t>
  </si>
  <si>
    <t xml:space="preserve"> Kilómetro 3 Vía Ocaña - Cúcuta. Instalaciones Batallón de Infantería No.15. "Gr. Francisco De Paula Santander".    </t>
  </si>
  <si>
    <t>Batallón de Artillería No 27 BG. LUIS ERNESTO ORDOÑES CASTILLO</t>
  </si>
  <si>
    <t xml:space="preserve">Kilómetro 1 Vía San José Del Guaviare Al Retorno (Guaviare).Instalaciones Brigada De Selva No. 22. </t>
  </si>
  <si>
    <t xml:space="preserve">Avenida marginal de la selva, transversal 18. Decima sexta brigada. </t>
  </si>
  <si>
    <t>Calle 1 No. 16 - 35. Barrio: Flor De Mi Llano. Brigada #18.</t>
  </si>
  <si>
    <t>Saravena km 2 Vía Puerto Nariño - Grupo de Caballería No. 18 General Gabriel Reveiz Pizarro</t>
  </si>
  <si>
    <t>Batallón Pichincha - Cantón Nápoles BR3 - Calle 5 #83-00</t>
  </si>
  <si>
    <t xml:space="preserve">Antiguas Instalaciones Base Chaira. Fuerte Militar Larandia. </t>
  </si>
  <si>
    <t xml:space="preserve">Calle 31 Vía Pradera. Batallón De Ingenieros No. 3. "Coronel. Agustín Codazzi".  </t>
  </si>
  <si>
    <t>Kilómetro 9 Via Ansermanuevo</t>
  </si>
  <si>
    <t xml:space="preserve">Avenida Los Cuarteles No. 80 - 00. Tercera Division Del Ejército. </t>
  </si>
  <si>
    <t>Finca San Carlos. Pueblo Tapao. Batallon Sinderos</t>
  </si>
  <si>
    <t>Batallón de Artillería N° 8 "Batalla de San Mateo". Av. 30 de Agosto #50-32.</t>
  </si>
  <si>
    <t>Calle 71 No. 25 – 00. Barrio: Palermo. Batallón De Infantería No. 22. "Batalla De Ayacucho".</t>
  </si>
  <si>
    <t xml:space="preserve"> Brigada De Selva No. 27. Barrio: Sinai. </t>
  </si>
  <si>
    <t>Kilómetro 1 Vía Al Retorno. Cantón Militar Del Sur Oriente. Comando del BIPAR - 19.</t>
  </si>
  <si>
    <t>Carrera 5 Sur No. 24 A - 17. Manzana 7. Barrio: Remanso. Rosa Blanca.</t>
  </si>
  <si>
    <t xml:space="preserve">Kilómetro 1 Vía A Villavicencio. Brigada De La Selva No. 28.  </t>
  </si>
  <si>
    <t>Batallón Especial Energético y Vial No. 12. “Cr. José María Tello".  En la Vía Nacional Aeropuerto a 10 minutos entre Garzón y Altamira.</t>
  </si>
  <si>
    <t xml:space="preserve">Calle 16 #16-00 Brigada 12. </t>
  </si>
  <si>
    <t>Kilómetro 7 Vereda La Siberia Vía San Vicente del Caguán. Batallón de infantería de Montaña No. 36. "Cazadores".</t>
  </si>
  <si>
    <t xml:space="preserve">Kilómetro 7 Vía Duitama. Vereda La Trinidad. Grupo De Caballería Mecanizado No. 1. “Gr. Silva Plazas”. Sector Bonza. </t>
  </si>
  <si>
    <t xml:space="preserve"> Fuerte Militar Larandia. Instalaciones Brigada Especial Contra El Narcotráfico #1.</t>
  </si>
  <si>
    <t>Carrera 6 No. 17 - 51. Frente al Parque Santander. Grupo de Caballería Mecanizado No. 3. “Gral. José Maria Cabal"</t>
  </si>
  <si>
    <t>Calle 50 entre Carreras 3 y 4. Antiguo Hotel Magdalena. Décima Cuarta Brigada.</t>
  </si>
  <si>
    <t>Kilómetro 1 Via Fuente de Oro. Cantón Militar Pantano de Vargas.</t>
  </si>
  <si>
    <t>Calle 15 No. 58 - 300. Barrio: Las Brisas. Batallón de Ingenieros No. 18. “GR. Rafael Navas Pardo”.</t>
  </si>
  <si>
    <t xml:space="preserve">Kilómetro 7 Vía Caucasia A Medellín. Batallón De Infantería No. 31. "Rifles". </t>
  </si>
  <si>
    <t>Corregimiento Buenavista. Carretera Nacional. Grupo De Caballería Mecanizado No. 2. "Cr. Juan José Rondón".  Municipio Distracción.</t>
  </si>
  <si>
    <t xml:space="preserve">Carrera 2 No. 2 – 10. Avenida San Martin. Barrio: Bocagrande. Batallón De Infantería De Marina No. 12. </t>
  </si>
  <si>
    <t xml:space="preserve">KILOMETRO 3 VIA CRUZ DEL VIZO A SAN JUAN DE NEPOMUCENO. BATALLÓN DE INFANTERIA DE MARINA No. 13. </t>
  </si>
  <si>
    <t>Km 1 Av. El Morro Brigada de Infantería de Marina No. 4 de Tumaco</t>
  </si>
  <si>
    <t>Brigada de Infanteria de Marina No. 2, Calle 8 No. 3-25 Av. Portuaria Antigua Zona Franca</t>
  </si>
  <si>
    <t>Vía Las Granjas, Cantón Militar Jabalí Rojo, Edificio Base Naval ARC Orinoquia</t>
  </si>
  <si>
    <t xml:space="preserve">Calle 10 No. 26 A – 574. Carretera Troncal Vía Santa Cruz De Lorica A Coveñas. Base De Entrenamiento De Infantería De Marina (Beim). </t>
  </si>
  <si>
    <t xml:space="preserve">Autopista Bogotá - Medellín. Base Aérea Germán Olano. Fuerza Aérea Colombia Comando Aéreo de Combate No. 1. </t>
  </si>
  <si>
    <t xml:space="preserve">Carrera 8 N° 58-67, Barrio: La Base. Escuela Militar de Aviación. Edificio: Estado mayor. </t>
  </si>
  <si>
    <t xml:space="preserve">Autopista Bogotá - Medellín. Base Aérea German Olano. Fuerza Aérea Colombiana Comando Aéreo de Combate No. 1.    </t>
  </si>
  <si>
    <t>Kilómetro 7 Vía Puerto López. Base Aérea De Apiay.</t>
  </si>
  <si>
    <t>Comando Aereo De Combate Militar No. 6. Base aerea CT ERNESTO ESGUERRA CUBIDES</t>
  </si>
  <si>
    <t>Calle 48 Nº 45-58, Avenida Oriental, Comando Policía Metropolitana del Valle de Aburrá- Medellín.</t>
  </si>
  <si>
    <t>Carrera 1 N° 33-00 Estación de Policía San Francisco, 2do. Piso.</t>
  </si>
  <si>
    <t>Avenida Las Américas No. 46 - 35. Comando Policia Metropolitana De Pereira. Piso: 3.</t>
  </si>
  <si>
    <t>Calle 22 Nº 1 C 74 Piso 3. Comando de Policía de Magdalena</t>
  </si>
  <si>
    <t>CALLE 44 No. 35 C - 02. BARRIO: EL TRIUNFO. COMANDO DE DEPARTAMENTO DE POLICÍA META. Comando DEMET</t>
  </si>
  <si>
    <t>Comando Policía Metropolitana de Barranquilla. Carrera 43 No. 47-53 Tercer Piso, Bloque administrativo.</t>
  </si>
  <si>
    <t xml:space="preserve">Calle 20 Con Carrera 27. Esquina. Comando Departamento Policia  Nariño. Piso: 3. </t>
  </si>
  <si>
    <t>Carrera 1 No. 33 - 00. Estación De Policia San Francisco. Piso: 2.</t>
  </si>
  <si>
    <t>CL 29 # 1-60 Barrio: Cristo Rey
Instalaciones Comando Departamento de Policía Chocó, Bloque Administrativo, Piso 3 Área Jurídica</t>
  </si>
  <si>
    <t>Calle 18 No. 47-160 Toro Bajo Policía Metropolitana  de SAN Juan de Pasto</t>
  </si>
  <si>
    <t>Carrera 7 N° 23-96 Barrio. 12 de Octubre
Comando Depto. Policía Cesar</t>
  </si>
  <si>
    <t xml:space="preserve">Avenida Demetrio Mendoza CL 22 - 24 Barrio: San Matéo
Instalaciones de la Policía Metropolitana de Cúcuta  </t>
  </si>
  <si>
    <t>Calle 15 Nº  7 - 180  Barrio Americas Av. Puente Internacional
Comando Departamento de Polícia Arauca</t>
  </si>
  <si>
    <t>CR 43 # 47-53 Barrio el Rosario, 2do piso
Comando de Polícia Metropolitana de Barranquilla</t>
  </si>
  <si>
    <t>CR 4TA # 25A-09 Barrio: Manga, piso 3
Instalaciones Metropolitana de Policía de Cartagena</t>
  </si>
  <si>
    <t>Kilómetro 12 vía alterna al puerto - Altura Bureche - Santa Marta
Edificio Policía Metropolitana de Santa Martha</t>
  </si>
  <si>
    <t>CR 15 con CL 7 Esquina 
Comando De Policía Guajira</t>
  </si>
  <si>
    <t>CL 44  # 35-96 Barrio:El Triunfo
Comando De Departamento De Policía Meta</t>
  </si>
  <si>
    <t>CL 10 A # 11-40 Barrio: Juan 23, PISO 3 
Comando de Policía Caquetá</t>
  </si>
  <si>
    <t>Calle 8 No. 8 - 56. Barrio: Centro
Comando De Policia Mocoa</t>
  </si>
  <si>
    <t>Carrera 11 # 19-85 Barrio: Centro
Comando de Policía Metropolitana de Tunja</t>
  </si>
  <si>
    <t>Calle 71 Nº 65-20 Sector El Bolador Dentro Del Comando Del Departamento De Policía Antioquia</t>
  </si>
  <si>
    <t>Calle 14 No. 13 - 28. Barrio: Centro
Departamento de Policía Vaupés</t>
  </si>
  <si>
    <t>Tribunal Superior Militar y Policial</t>
  </si>
  <si>
    <t>gustavo.suarez@justiciamilitar.gov.co</t>
  </si>
  <si>
    <t>paola.zuluaga@justiciamilitar.gov.co</t>
  </si>
  <si>
    <t>sandra.botia@justiciamilitar.gov.co</t>
  </si>
  <si>
    <t>jorge.lopez@justiciamilitar.gov.co</t>
  </si>
  <si>
    <t>roberto.ramirez@justiciamilitar.gov.co</t>
  </si>
  <si>
    <t>ivan.quintero@justiciamilitar.gov.co</t>
  </si>
  <si>
    <t>Carlos.Basto@justiciamilitar.gov.co</t>
  </si>
  <si>
    <t>Juzgado 1314 Penal Militar y Policial de Conocimiento</t>
  </si>
  <si>
    <t>Juzgado 1317 Penal Militar y Policial de Conocimiento</t>
  </si>
  <si>
    <t>Juzgado 1318 Penal Militar y Policial de Conocimiento</t>
  </si>
  <si>
    <t>Juzgado 1319 Penal Militar y Policial de Conocimiento</t>
  </si>
  <si>
    <t>Juzgado 1322 Penal Militar y Policial de Conocimiento</t>
  </si>
  <si>
    <t>Juzgado 1323 Penal Militar y Policial de Conocimiento</t>
  </si>
  <si>
    <t>Juzgado 1324 Penal Militar y Policial de Conocimiento</t>
  </si>
  <si>
    <t>Juzgado 1326 Penal Militar y Policial de Conocimiento</t>
  </si>
  <si>
    <t>Juzgado 1723 Penal Militar y Policial de Control de Garantías</t>
  </si>
  <si>
    <t>Juzgado 1724 Penal Militar y Policial de Control de Garantías</t>
  </si>
  <si>
    <t>Juzgado 1725 Penal Militar y Policial de Control de Garantías</t>
  </si>
  <si>
    <t>Juzgado 1726 Penal Militar y Policial de Control de Garantías</t>
  </si>
  <si>
    <t>Juzgado 1727 Penal Militar y Policial de Control de Garantías</t>
  </si>
  <si>
    <t>Juzgado 1728 Penal Militar y Policial de Control de Garantías</t>
  </si>
  <si>
    <t>Juzgado 1730 Penal Militar y Policial de Control de Garantías</t>
  </si>
  <si>
    <t>Juzgado 1731 Penal Militar y Policial de Control de Garantías</t>
  </si>
  <si>
    <t>Juzgado 1732 Penal Militar y Policial de Control de Garantías</t>
  </si>
  <si>
    <t>Juzgado 1733 Penal Militar y Policial de Control de Garantías</t>
  </si>
  <si>
    <t>Juzgado 1734 Penal Militar y Policial de Control de Garantías</t>
  </si>
  <si>
    <t>Juzgado 1736 Penal Militar y Policial de Control de Garantías</t>
  </si>
  <si>
    <t xml:space="preserve">Fiscalías Penales Militares delegadas ante el Tribunal Superior Militar y Policial </t>
  </si>
  <si>
    <t>Fiscalía 2208 Penal Militar y Policial delegada ante Juez Penal Militar y Policial de Conocimiento Especializado</t>
  </si>
  <si>
    <t>Fiscalía 2222 Penal Militar y Policial delegada ante Juez Penal Militar y Policial de Conocimiento Especializado</t>
  </si>
  <si>
    <t>Fiscalía 2223 Penal Militar y Policial delegada ante Juez Penal Militar y Policial de Conocimiento Especializado</t>
  </si>
  <si>
    <t xml:space="preserve">Fiscalía 2401 Penal Militar y Policial delegada ante Juez Penal Militar y Policial de Conocimiento </t>
  </si>
  <si>
    <t xml:space="preserve">Fiscalía 2402 Penal Militar y Policial delegada ante Juez Penal Militar y Policial de Conocimiento </t>
  </si>
  <si>
    <t xml:space="preserve">Fiscalía 2403 Penal Militar y Policial delegada ante Juez Penal Militar y Policial de Conocimiento </t>
  </si>
  <si>
    <t xml:space="preserve">Fiscalía 2405 Penal Militar y Policial delegada ante Juez Penal Militar y Policial de Conocimiento </t>
  </si>
  <si>
    <t xml:space="preserve">Fiscalía 2406 Penal Militar y Policial delegada ante Juez Penal Militar y Policial de Conocimiento </t>
  </si>
  <si>
    <t xml:space="preserve">Fiscalía 2419 Penal Militar y Policial delegada ante Juez Penal Militar y Policial de Conocimiento </t>
  </si>
  <si>
    <t xml:space="preserve">Fiscalía 2420 Penal Militar y Policial delegada ante Juez Penal Militar y Policial de Conocimiento </t>
  </si>
  <si>
    <t>Fiscalía 2421 Penal Militar y Policial delegada ante Juez Penal Militar y Policial de Conocimiento</t>
  </si>
  <si>
    <t xml:space="preserve">Fiscalía 2422 Penal Militar y Policial delegada ante Juez Penal Militar y Policial de Conocimiento </t>
  </si>
  <si>
    <t xml:space="preserve">Fiscalía 2423 Penal Militar y Policial delegada ante Juez Penal Militar y Policial de Conocimiento </t>
  </si>
  <si>
    <t xml:space="preserve">Fiscalía 2424 Penal Militar y Policial delegada ante Juez Penal Militar y Policial de Conocimiento </t>
  </si>
  <si>
    <t xml:space="preserve">Fiscalía 2425 Penal Militar y Policial delegada ante Juez Penal Militar y Policial de Conocimiento </t>
  </si>
  <si>
    <t xml:space="preserve">Fiscalía 2426 Penal Militar y Policial delegada ante Juez Penal Militar y Policial de Conocimiento </t>
  </si>
  <si>
    <t xml:space="preserve">Fiscalía 2427 Penal Militar y Policial delegada ante Juez Penal Militar y Policial de Conocimiento </t>
  </si>
  <si>
    <t xml:space="preserve">Fiscalía 2428 Penal Militar y Policial delegada ante Juez Penal Militar y Policial de Conocimiento </t>
  </si>
  <si>
    <t xml:space="preserve">Fiscalía 2429 Penal Militar y Policial delegada ante Juez Penal Militar y Policial de Conocimiento </t>
  </si>
  <si>
    <t xml:space="preserve">Fiscalía 2430 Penal Militar y Policial delegada ante Juez Penal Militar y Policial de Conocimiento </t>
  </si>
  <si>
    <t xml:space="preserve">Fiscalía 2431 Penal Militar y Policial delegada ante Juez Penal Militar y Policial de Conocimiento </t>
  </si>
  <si>
    <t xml:space="preserve">Fiscalía 2432 Penal Militar y Policial delegada ante Juez Penal Militar y Policial de Conocimiento </t>
  </si>
  <si>
    <t xml:space="preserve">Fiscalía 2433 Penal Militar y Policial delegada ante Juez Penal Militar y Policial de Conocimiento </t>
  </si>
  <si>
    <t xml:space="preserve">Fiscalía 2434 Penal Militar y Policial delegada ante Juez Penal Militar y Policial de Conocimiento </t>
  </si>
  <si>
    <t xml:space="preserve">Fiscalía 2435 Penal Militar y Policial delegada ante Juez Penal Militar y Policial de Conocimiento </t>
  </si>
  <si>
    <t xml:space="preserve">Fiscalía 2436 Penal Militar y Policial delegada ante Juez Penal Militar y Policial de Conocimiento </t>
  </si>
  <si>
    <t xml:space="preserve">Fiscalía 2454 Penal Militar y Policial delegada ante Juez Penal Militar y Policial de Conocimiento </t>
  </si>
  <si>
    <t xml:space="preserve">Fiscalía 2455 Penal Militar y Policial delegada ante Juez Penal Militar y Policial de Conocimiento </t>
  </si>
  <si>
    <t xml:space="preserve">Fiscalía 2456 Penal Militar y Policial delegada ante Juez Penal Militar y Policial de Conocimiento </t>
  </si>
  <si>
    <t xml:space="preserve">Fiscalía 2457 Penal Militar y Policial delegada ante Juez Penal Militar y Policial de Conocimiento </t>
  </si>
  <si>
    <t xml:space="preserve">Fiscalía 2458 Penal Militar y Policial delegada ante Juez Penal Militar y Policial de Conocimiento </t>
  </si>
  <si>
    <t xml:space="preserve">Fiscalía 2459 Penal Militar y Policial delegada ante Juez Penal Militar y Policial de Conocimiento </t>
  </si>
  <si>
    <t xml:space="preserve">Fiscalía 2462 Penal Militar y Policial delegada ante Juez Penal Militar y Policial de Conocimiento </t>
  </si>
  <si>
    <t xml:space="preserve">Fiscalía 2463 Penal Militar y Policial delegada ante Juez Penal Militar y Policial de Conocimiento </t>
  </si>
  <si>
    <t xml:space="preserve">Fiscalía 2464 Penal Militar y Policial delegada ante Juez Penal Militar y Policial de Conocimiento </t>
  </si>
  <si>
    <t xml:space="preserve">Fiscalía 2465 Penal Militar y Policial delegada ante Juez Penal Militar y Policial de Conocimiento </t>
  </si>
  <si>
    <t xml:space="preserve">Fiscalía 2468 Penal Militar y Policial delegada ante Juez Penal Militar y Policial de Conocimiento </t>
  </si>
  <si>
    <t xml:space="preserve">Fiscalía 2469 Penal Militar y Policial delegada ante Juez Penal Militar y Policial de Conocimiento </t>
  </si>
  <si>
    <t xml:space="preserve">Fiscalía 2470 Penal Militar y Policial delegada ante Juez Penal Militar y Policial de Conocimiento </t>
  </si>
  <si>
    <t xml:space="preserve">Fiscalía 2471 Penal Militar y Policial delegada ante Juez Penal Militar y Policial de Conocimiento </t>
  </si>
  <si>
    <t xml:space="preserve">Fiscalía 2472 Penal Militar y Policial delegada ante Juez Penal Militar y Policial de Conocimiento </t>
  </si>
  <si>
    <t xml:space="preserve">Fiscalía 2473 Penal Militar y Policial delegada ante Juez Penal Militar y Policial de Conocimiento </t>
  </si>
  <si>
    <t xml:space="preserve">Fiscalía 2474 Penal Militar y Policial delegada ante Juez Penal Militar y Policial de Conocimiento </t>
  </si>
  <si>
    <t xml:space="preserve">Fiscalía 2475 Penal Militar y Policial delegada ante Juez Penal Militar y Policial de Conocimiento </t>
  </si>
  <si>
    <t xml:space="preserve">Fiscalía 2476 Penal Militar y Policial delegada ante Juez Penal Militar y Policial de Conocimiento </t>
  </si>
  <si>
    <t xml:space="preserve">Fiscalía 2477 Penal Militar y Policial delegada ante Juez Penal Militar y Policial de Conocimiento </t>
  </si>
  <si>
    <t xml:space="preserve">Fiscalía 2478 Penal Militar y Policial delegada ante Juez Penal Militar y Policial de Conocimiento </t>
  </si>
  <si>
    <t xml:space="preserve">Fiscalía 2479 Penal Militar y Policial delegada ante Juez Penal Militar y Policial de Conocimiento </t>
  </si>
  <si>
    <t xml:space="preserve">Fiscalía 2480 Penal Militar y Policial delegada ante Juez Penal Militar y Policial de Conocimiento </t>
  </si>
  <si>
    <t xml:space="preserve">Fiscalía 2481 Penal Militar y Policial delegada ante Juez Penal Militar y Policial de Conocimiento </t>
  </si>
  <si>
    <t xml:space="preserve">Fiscalía 2483 Penal Militar y Policial delegada ante Juez Penal Militar y Policial de Conocimiento </t>
  </si>
  <si>
    <t xml:space="preserve">Fiscalía 2484 Penal Militar y Policial delegada ante Juez Penal Militar y Policial de Conocimiento </t>
  </si>
  <si>
    <t xml:space="preserve">Fiscalía 2485 Penal Militar y Policial delegada ante Juez Penal Militar y Policial de Conocimiento </t>
  </si>
  <si>
    <t>Juzgado 9 de Brigada</t>
  </si>
  <si>
    <t>Juzgado 42 de Instrucción Penal Militar</t>
  </si>
  <si>
    <t>Juzgado 48 de Instrucción Penal Militar</t>
  </si>
  <si>
    <t>Fiscalía transitoria ante Juez de Policía Metropolitana</t>
  </si>
  <si>
    <t>Juzgado 148 de Instrucción Penal Militar</t>
  </si>
  <si>
    <t>Martha.Lozano@justiciamilitar.gov.co</t>
  </si>
  <si>
    <t>juzgado1317con@justiciamilitar.gov.co</t>
  </si>
  <si>
    <t>juzgado1322con@justiciamilitar.gov.co</t>
  </si>
  <si>
    <t>fiscalia2468con@justiciamilitar.gov.co</t>
  </si>
  <si>
    <t>juzgado1326con@justiciamilitar.gov.co</t>
  </si>
  <si>
    <t>juzgado1723gar@justiciamilitar.gov.co</t>
  </si>
  <si>
    <t>juzgado1726gar@justiciamilitar.gov.co</t>
  </si>
  <si>
    <t>juzgado1727gar@justiciamilitar.gov.co</t>
  </si>
  <si>
    <t>juzgado1728gar@justiciamilitar.gov.co</t>
  </si>
  <si>
    <t>juzgado1730gar@justiciamilitar.gov.co</t>
  </si>
  <si>
    <t>juzgado1731gar@justiciamilitar.gov.co</t>
  </si>
  <si>
    <t>juzgado1732gar@justiciamilitar.gov.co</t>
  </si>
  <si>
    <t>juzgado1733gar@justiciamilitar.gov.co</t>
  </si>
  <si>
    <t>juzgado1734gar@justiciamilitar.gov.co</t>
  </si>
  <si>
    <t>juzgado1736gar@justiciamilitar.gov.co</t>
  </si>
  <si>
    <t>fiscalia2208coes@justiciamilitar.gov.co</t>
  </si>
  <si>
    <t>fiscalia2222coes@justiciamilitar.gov.co</t>
  </si>
  <si>
    <t>fiscalia2223coes@justiciamilitar.gov.co</t>
  </si>
  <si>
    <t>fiscalia2454con@justiciamilitar.gov.co</t>
  </si>
  <si>
    <t>fiscalia2455con@justiciamilitar.gov.co</t>
  </si>
  <si>
    <t>fiscalia2458con@justiciamilitar.gov.co</t>
  </si>
  <si>
    <t>fiscalia2459con@justiciamilitar.gov.co</t>
  </si>
  <si>
    <t>fiscalia2462con@justiciamilitar.gov.co</t>
  </si>
  <si>
    <t>fiscalia2463con@justiciamilitar.gov.co</t>
  </si>
  <si>
    <t>fiscalia2464con@justiciamilitar.gov.co</t>
  </si>
  <si>
    <t>fiscalia2465con@justiciamilitar.gov.co</t>
  </si>
  <si>
    <t>fiscalia2469con@justiciamilitar.gov.co</t>
  </si>
  <si>
    <t>fiscalia2471con@justiciamilitar.gov.co</t>
  </si>
  <si>
    <t>fiscalia2472con@justiciamilitar.gov.co</t>
  </si>
  <si>
    <t>fiscalia2474con@justiciamilitar.gov.co</t>
  </si>
  <si>
    <t>fiscalia2475con@justiciamilitar.gov.co</t>
  </si>
  <si>
    <t>fiscalia2476con@justiciamilitar.gov.co</t>
  </si>
  <si>
    <t>fiscalia2477con@justiciamilitar.gov.co</t>
  </si>
  <si>
    <t>fiscalia2479con@justiciamilitar.gov.co</t>
  </si>
  <si>
    <t>fiscalia2481con@justiciamilitar.gov.co</t>
  </si>
  <si>
    <t>fiscalia2483con@justiciamilitar.gov.co</t>
  </si>
  <si>
    <t>fiscalia2484con@justiciamilitar.gov.co</t>
  </si>
  <si>
    <t>fiscalia2485con@justiciamilitar.gov.co</t>
  </si>
  <si>
    <t>Juez42deIPM@justiciamilitar.gov.co</t>
  </si>
  <si>
    <t>Juez48deIPM@justiciamilitar.gov.co</t>
  </si>
  <si>
    <t>juez121deipm@justiciamilitar.gov.co</t>
  </si>
  <si>
    <t>Juez180deIPMPol@justiciamilitar.gov.co</t>
  </si>
  <si>
    <t>Las Ánimas</t>
  </si>
  <si>
    <t>CRA. 1 No. 33-00  Barrio Berlín, ESTACION DE POLICIA SAN FRANCISCO</t>
  </si>
  <si>
    <t>Avenida Bolívar No. 25 Norte 00 - Octava Brigada Ejército Nacional</t>
  </si>
  <si>
    <t xml:space="preserve">Avenida Los Cuarteles No. 80 - 00 - Cantón Militar José Hilario López - Tercera División del Ejército - Brigada No. 29. </t>
  </si>
  <si>
    <t>Avenida Panamericana 1N-75 Complejo Policial IJ. DIEGO MARÍA GUERRERO NAVIA - Comando Departamento de Policía Cauca - Edificio 7, Piso 3</t>
  </si>
  <si>
    <t>Kilómetro 1 Vía Al Mar. Brigada No. 17 del Ejército. Palacio de Justicia.</t>
  </si>
  <si>
    <t xml:space="preserve">Carrera 24 No. 25A - 09 Tercer piso - Barrio Manga  </t>
  </si>
  <si>
    <t>Kilómetro 1 vía La Mesa - Batallón de Artillería No. 2 La Popa - Palacio de Justicia</t>
  </si>
  <si>
    <t>Avenida Quebrada Seca, carrera 33 Cantón Militar Palonegro</t>
  </si>
  <si>
    <t xml:space="preserve">Calle 8 No. 8-56 Primera Brigada Ejército Tunja Boyacá </t>
  </si>
  <si>
    <t>Fuerte Militar de Tolemaida Piso 2 - Supermercado Colsubsidio - Centro Comercial Serviya</t>
  </si>
  <si>
    <t>Carrera 16 No. 21 - 300. Batallón de Artillería No. 9. "Tenerife"</t>
  </si>
  <si>
    <t>Av. Bolívar No. 25N – 00 
Comando Octava Brigada en Armenia</t>
  </si>
  <si>
    <t>CL 20 # 26-54 Piso 3 - Barrio Las Cuadras
Comando Departamento de Policía Nariño</t>
  </si>
  <si>
    <t>Calle 22 No. 14 -47, Avenida Colombia - Instalaciones del Batallón ASPC No. 23 "Gr. Ramón Espina" Cantón Militar Boyacá</t>
  </si>
  <si>
    <t>Calle 5 No. 83-00- Tercera Brigada - Cantón Militar Pichincha</t>
  </si>
  <si>
    <t xml:space="preserve">Calle 48 No. 45-58 - Comando de Policía Metropolitana del Valle de Aburrá </t>
  </si>
  <si>
    <t>Calle 50 entre carreras 3 y 4. Decima Cuarta Brigada Ejército Nacional</t>
  </si>
  <si>
    <t>Calle 29 No. 5-61 Barrio Centro
Policia Metropolitana de Montería</t>
  </si>
  <si>
    <t>Calle 22 No. 1-C-74 Comando Departamento de Policía Magdalena</t>
  </si>
  <si>
    <t>Troncal de occidente kilómetro 2 vía Corozal - Sincelejo , Brigada de Infantería de Marina No 1,  edificio comando</t>
  </si>
  <si>
    <t>Calle 14 No. 32-00 Batallón de Ingenieros No. 5 Coronel "Francisco José de Caldas Bucaramanga</t>
  </si>
  <si>
    <t xml:space="preserve">Grupo de Caballería Mecanizado No 4 “Juan del Corral” Vereda Garrido Rionegro – Antioquia </t>
  </si>
  <si>
    <t>Calle 22 No. 8-56 Comando Primera Brigada Ejército</t>
  </si>
  <si>
    <t xml:space="preserve">Calle 21 No. 12 - 50. Barrio Tenerife. Comando de Policía Metropolitana de Neiva. </t>
  </si>
  <si>
    <t>Carrera 16 No. 21-300. Batallón Tenerife</t>
  </si>
  <si>
    <t>Calle 71 No. 25-00 Barrio Palermo - Batallón de Infantería No. 22 Batalla Ayacucho</t>
  </si>
  <si>
    <t>Avenida Bolívar No. 25 Norte - 00 Palacio de Justicia Penal Militar y Policial</t>
  </si>
  <si>
    <t>Avenida Las Américas # 46-35, Piso 3
 Comando Policia Metropolitana de Pereira
Frente a Homecenter</t>
  </si>
  <si>
    <t>Calle 18 No. 47-160 Barrio Torobajo - Policía Metropolitana de San Juan de Pasto</t>
  </si>
  <si>
    <t>Calle 5 No. 83-00 Cantón Militar Pichincha</t>
  </si>
  <si>
    <t xml:space="preserve">Carrera 76 #50-175, Barrio los Colores.
Canton Militar Cuarta Brigada. </t>
  </si>
  <si>
    <t>Calle 48 No. 45-58 Comando de Policía Metropolitana del Valle de Aburrá</t>
  </si>
  <si>
    <t>Departamento de Policía de Antioquia Calle 71 #65-20 Medellín</t>
  </si>
  <si>
    <t>Base Aérea "Arturo Lema Posada" Comando Aéreo de Combate No. 5 - Vereda La Bodega - Rionegro</t>
  </si>
  <si>
    <t xml:space="preserve">Base Aerea “Arturo Lema Posada” Comando Aéreo de Combate No 5 Vereda la Bodega </t>
  </si>
  <si>
    <t>Calle79 #68-00 Batallón de Policía Militar #2</t>
  </si>
  <si>
    <t xml:space="preserve">Batallón de Infanteria N° 5 Cantor Militar de San Fernando. </t>
  </si>
  <si>
    <t>Carrera 19 No. 25 - 116 Piso 2 
Comando de Departamento de Policía Sucre</t>
  </si>
  <si>
    <t>Avenida 1 Vía Al Pórtico. Canton Militar San Jorge Comando especifico del Norte de Santander</t>
  </si>
  <si>
    <t>Cantón Militar de Palonegro Quinta Brigada, CR 35, entrada por la guardia Batallón De Ingenieros No. 05.</t>
  </si>
  <si>
    <t xml:space="preserve">Cantón Militar de Palonegro Quinta Brigada, CR 35, entrada por la guardia de la Avenida Quebradaseca </t>
  </si>
  <si>
    <t>CRA 9 N° 6-25</t>
  </si>
  <si>
    <t>Kilómetro 1 Vía Fuente de Oro. Batallón de Infantería No. 21 Pantano de Vargas.</t>
  </si>
  <si>
    <t>Kilómetro 3 Vía Las Animas Itsmina. Unión Panamericana. Batallon de Ingenieros No. 15. " Gral. Julio Londoño Londoño".</t>
  </si>
  <si>
    <t xml:space="preserve">Diagonal 56 #11-17 Barrio Pueblo Nuevo . Batallón de Artillería No.2 Nueva Granada. al lado de la estaión de bomberos </t>
  </si>
  <si>
    <t>Avenida Sierra Chiquita Kilómetro 3 Vía Jaraquiel a Montería - Décimo Primera Brigada Ejército</t>
  </si>
  <si>
    <t xml:space="preserve">Batallón de Infanteria N° 5 Canton Militar de San Fernando. </t>
  </si>
  <si>
    <t xml:space="preserve">Calle 1 Carrera 1. Edifico Comando. 
Comando de la Fuerza Naval del Sur. </t>
  </si>
  <si>
    <t>Calle 48 Nº 45-58 Avenida Oriental Segundo piso. Comando de Policía del Valle de Aburra.</t>
  </si>
  <si>
    <t>Carrera 43 No. 47-53 Segundo Piso, Barrio El Rosario - Comando Policía Metropolitana de Barranquilla Bloque Administrativo.</t>
  </si>
  <si>
    <t>Calle 44 No. 35-96 Barrio El Triunfo - Comando Departamento de Policía Meta</t>
  </si>
  <si>
    <t>Carrera 27 con Calle 20 Esquina 3° piso - Comando Departamento de Policía Nariño</t>
  </si>
  <si>
    <t>Comando de Policía Metropolitana de Bucaramanga, Calle 41 #11-44. Barrio García Rovira</t>
  </si>
  <si>
    <t>Calle 9 No. 21 - 20.Segundo Piso, bloque SIJIN - Departamento de Policía Guaviare</t>
  </si>
  <si>
    <t>CR 25 # 32-50 Barrio Linares
Comando de Policía Metropolitana de Manizales</t>
  </si>
  <si>
    <t>Av. Bolívar 25 N 00 - Comando De Departamento De Policia Quindío</t>
  </si>
  <si>
    <t>Avenida Las Américas # 46-35, Bloque Administrativo Piso 3
 Comando Policia Metropolitana de Pereira
Frente a Homecenter</t>
  </si>
  <si>
    <t>CL 41 # 11-44 Comando De La Policia Metropolitana De Bucaramanga. Piso 2</t>
  </si>
  <si>
    <t>fiscalgeneral@justiciamilitar.gov.co</t>
  </si>
  <si>
    <t>office</t>
  </si>
  <si>
    <t>kind</t>
  </si>
  <si>
    <t>force</t>
  </si>
  <si>
    <t>city</t>
  </si>
  <si>
    <t>dptoTxt</t>
  </si>
  <si>
    <t>dpto</t>
  </si>
  <si>
    <t>email</t>
  </si>
  <si>
    <t>phone</t>
  </si>
  <si>
    <t>address</t>
  </si>
  <si>
    <t>schedule</t>
  </si>
  <si>
    <t>PRIMERA INSTANCIA</t>
  </si>
  <si>
    <t/>
  </si>
  <si>
    <t>SEGUNDA INSTANCIA</t>
  </si>
  <si>
    <t>FFMM</t>
  </si>
  <si>
    <t>PONAL</t>
  </si>
  <si>
    <t>No aplica</t>
  </si>
  <si>
    <t>PONAL-FFMM</t>
  </si>
  <si>
    <t>Bogotá, D.C.</t>
  </si>
  <si>
    <t>1220/1337</t>
  </si>
  <si>
    <t>2452/2453</t>
  </si>
  <si>
    <t>2486/2489</t>
  </si>
  <si>
    <t>2502/2503</t>
  </si>
  <si>
    <t>2476/2477</t>
  </si>
  <si>
    <t>2200/2201</t>
  </si>
  <si>
    <t>2162/2163</t>
  </si>
  <si>
    <t>2308/2309</t>
  </si>
  <si>
    <t>1222/1223</t>
  </si>
  <si>
    <t>1224/1225</t>
  </si>
  <si>
    <t>2488/2467</t>
  </si>
  <si>
    <t>1512/1513</t>
  </si>
  <si>
    <t>2462/2463</t>
  </si>
  <si>
    <t>2312/2313</t>
  </si>
  <si>
    <t>1230/1231</t>
  </si>
  <si>
    <t>1204/1316</t>
  </si>
  <si>
    <t>2425/2426</t>
  </si>
  <si>
    <t>2490/2487</t>
  </si>
  <si>
    <t>2468/2469</t>
  </si>
  <si>
    <t>2206/2207</t>
  </si>
  <si>
    <t>2212/2213</t>
  </si>
  <si>
    <t>2218/2203</t>
  </si>
  <si>
    <t>2204/2233</t>
  </si>
  <si>
    <t>2220/2221</t>
  </si>
  <si>
    <t>2154/2155</t>
  </si>
  <si>
    <t>1353/1354</t>
  </si>
  <si>
    <t>1324/1325</t>
  </si>
  <si>
    <t>2322/2323</t>
  </si>
  <si>
    <t>2460/2461</t>
  </si>
  <si>
    <t>2356/2357</t>
  </si>
  <si>
    <t>2156/2157</t>
  </si>
  <si>
    <t>2604/2605</t>
  </si>
  <si>
    <t>2324/2325</t>
  </si>
  <si>
    <t>1200/1201</t>
  </si>
  <si>
    <t>1360/1361</t>
  </si>
  <si>
    <t>2350/2350</t>
  </si>
  <si>
    <t>2160/2161</t>
  </si>
  <si>
    <t>2550/2551</t>
  </si>
  <si>
    <t>2358/2359</t>
  </si>
  <si>
    <t>2608/2609</t>
  </si>
  <si>
    <t>2152/2152</t>
  </si>
  <si>
    <t>2170/2171</t>
  </si>
  <si>
    <t>2210/2211</t>
  </si>
  <si>
    <t>2216/2217</t>
  </si>
  <si>
    <t>2164/2165</t>
  </si>
  <si>
    <t>2314/2315</t>
  </si>
  <si>
    <t>1311/1312</t>
  </si>
  <si>
    <t>2470/2471</t>
  </si>
  <si>
    <t>2472/2473</t>
  </si>
  <si>
    <t>2456/2457</t>
  </si>
  <si>
    <t>2450/2451</t>
  </si>
  <si>
    <t>2610/2611</t>
  </si>
  <si>
    <t>2452/2452</t>
  </si>
  <si>
    <t>1332/1333</t>
  </si>
  <si>
    <t>1349/1350</t>
  </si>
  <si>
    <t>2354/2355</t>
  </si>
  <si>
    <t>1307/1308</t>
  </si>
  <si>
    <t>2410/2411</t>
  </si>
  <si>
    <t>2316/2317</t>
  </si>
  <si>
    <t>2612/2613</t>
  </si>
  <si>
    <t>1302/1303</t>
  </si>
  <si>
    <t>2108/2109</t>
  </si>
  <si>
    <t>1355/1356</t>
  </si>
  <si>
    <t>1322/1323</t>
  </si>
  <si>
    <t>1313/1314</t>
  </si>
  <si>
    <t>2486/2486</t>
  </si>
  <si>
    <t>1347/1348</t>
  </si>
  <si>
    <t>1342/1343</t>
  </si>
  <si>
    <t>1243</t>
  </si>
  <si>
    <t>1241</t>
  </si>
  <si>
    <t>juzgado1203cones@justiciamilitar.gov.co/sjuez1203cones@justiciamilitar.gov.co</t>
  </si>
  <si>
    <t>juzgado1204cones@justiciamilitar.gov.co/sjuez1204cones@justiciamilitar.gov.co</t>
  </si>
  <si>
    <t>juez1301conocimiento@justiciamilitar.gov.co/sjuez1301con@justiciamilitar.gov.co</t>
  </si>
  <si>
    <t>juez1302conocimiento@justiciamilitar.gov.co/sjuez1302con@justiciamilitar.gov.co</t>
  </si>
  <si>
    <t>1218</t>
  </si>
  <si>
    <t>juzgado1305con@justiciamilitar.gov.co/sjuez1305con@justiciamilitar.gov.co</t>
  </si>
  <si>
    <t>Juzgado1307con@justiciamilitar.gov.co/sjuez1307con@justiciamilitar.gov.co</t>
  </si>
  <si>
    <t>2414</t>
  </si>
  <si>
    <t>Juzgado1308con@justiciamilitar.gov.co/sjuez1308con@justiciamilitar.gov.co</t>
  </si>
  <si>
    <t>Juzgado1309con@justiciamilitar.gov.co/sjuez1309con@justiciamilitar.gov.co</t>
  </si>
  <si>
    <t>juzgado1310con@justiciamilitar.gov.co/sjuez1310con@justiciamilitar.gov.co</t>
  </si>
  <si>
    <t>juzgado1311con@justiciamilitar.gov.co/sjuez1311con@justiciamilitar.gov.co</t>
  </si>
  <si>
    <t>juzgado1312con@justiciamilitar.gov.co/sjuez1312con@justiciamilitar.gov.co</t>
  </si>
  <si>
    <t>juzgado1313con@justiciamilitar.gov.co/sjuez1313con@justiciamilitar.gov.co</t>
  </si>
  <si>
    <t>2508</t>
  </si>
  <si>
    <t>juzgado1314con@justiciamilitar.gov.co/sjjuez1314con@justiciamilitar.gov.co</t>
  </si>
  <si>
    <t>juzgado1315con@justiciamilitar.gov.co/sjuez1315con@justiciamilitar.gov.co</t>
  </si>
  <si>
    <t>juzgado1316con@justiciamilitar.gov.co/sjuez1316con@justiciamilitar.gov.co</t>
  </si>
  <si>
    <t>juzgado1318con@justiciamilitar.gov.co/sjjuez8debri@justiciamilitar.gov.co</t>
  </si>
  <si>
    <t>juzgado1319con@justiciamilitar.gov.co/sjjuez154deIPMPOL@justiciamilitar.gov.co</t>
  </si>
  <si>
    <t>fiscalia2468con@justiciamilitar.gov.co/sjjuez21deipm@justiciamilitar.gov.co</t>
  </si>
  <si>
    <t>juzgado1324con@justiciamilitar.gov.co/sfFiscal17anteJB@justiciamilitar.gov.co</t>
  </si>
  <si>
    <t>juez1601ejecpe@justiciamilitar.gov.co/sjuez1601ejecpe@justiciamilitar.gov.co</t>
  </si>
  <si>
    <t>juzgado1603ep@justiciamilitar.gov.co/sjuez1306con@justiciamilitar.gov.co</t>
  </si>
  <si>
    <t>juez1701ctrlgaran@justiciamilitar.gov.co/sjuez1701garan@justiciamilitar.gov.co</t>
  </si>
  <si>
    <t>juez1702ctrlgaran@justiciamilitar.gov.co/sjuez1702ctrlgaran@justiciamilitar.gov.co</t>
  </si>
  <si>
    <t>juzgado1703gar@justiciamilitar.gov.co/sjuez1703gar@justiciamilitar.gov.co</t>
  </si>
  <si>
    <t>juzgado1708gar@justiciamilitar.gov.co/sjuez1708gar@justiciamilitar.gov.co</t>
  </si>
  <si>
    <t>juzgado1709gar@justiciamilitar.gov.co/sjuez1709gar@justiciamilitar.gov.co</t>
  </si>
  <si>
    <t>juzgado1710gar@justiciamilitar.gov.co/juzgado1710gar@justiciamilitar.gov.co</t>
  </si>
  <si>
    <t>juzgado1711gar@justiciamilitar.gov.co/sffiscal164antejdpol@justiciamilitar.gov.co</t>
  </si>
  <si>
    <t>juzgado1713gar@justiciamilitar.gov.co/sjuez1713gar@justiciamilitar.gov.co</t>
  </si>
  <si>
    <t>juzgado1714gar@justiciamilitar.gov.co/sjuez1714gar@justiciamilitar.gov.co</t>
  </si>
  <si>
    <t>juzgado1715gar@justiciamilitar.gov.co/sjuez1715gar@justiciamilitar.gov.co</t>
  </si>
  <si>
    <t>juzgado1716gar@justiciamilitar.gov.co/sjuez1716gar@justiciamilitar.gov.co</t>
  </si>
  <si>
    <t>juzgado1717gar@justiciamilitar.gov.co/sjuez1717gar@justiciamilitar.gov.co</t>
  </si>
  <si>
    <t>juzgado1718gar@justiciamilitar.gov.co/sjuez1718gar@justiciamilitar.gov.co</t>
  </si>
  <si>
    <t>juzgado1724gar@justiciamilitar.gov.co/sjjuez23deipm@justiciamilitar.gov.co</t>
  </si>
  <si>
    <t>juzgado1725gar@justiciamilitar.gov.co/sffis21antejb@justiciamilitar.gov.co</t>
  </si>
  <si>
    <t>2222</t>
  </si>
  <si>
    <t>2108</t>
  </si>
  <si>
    <t>1511</t>
  </si>
  <si>
    <t>1537</t>
  </si>
  <si>
    <t>1518</t>
  </si>
  <si>
    <t>1519</t>
  </si>
  <si>
    <t>1516</t>
  </si>
  <si>
    <t>1515</t>
  </si>
  <si>
    <t>fiscal2201conesp@justiciamilitar.gov.co/sffiscal24antejb@justiciamilitar.gov.co</t>
  </si>
  <si>
    <t>1233/1339</t>
  </si>
  <si>
    <t>fiscal2202conesp@justiciamilitar.gov.co/afiscal2202esp@justiciamilitar.gov.co</t>
  </si>
  <si>
    <t>1235</t>
  </si>
  <si>
    <t>fiscal2203conesp@justiciamilitar.gov.co/afiscal2203esp@justiciamilitar.gov.co</t>
  </si>
  <si>
    <t>fiscal2401conocimiento@justiciamilitar.gov.co/afiscal2401con@justiciamilitar.gov.co</t>
  </si>
  <si>
    <t>1208</t>
  </si>
  <si>
    <t>fiscal2402conocimiento@justiciamilitar.gov.co/afiscal2402con@justiciamilitar.gov.co</t>
  </si>
  <si>
    <t>1206</t>
  </si>
  <si>
    <t>fiscal2403conocimiento@justiciamilitar.gov.co/afiscal2403con@justiciamilitar.gov.co</t>
  </si>
  <si>
    <t>fiscalia2405con@justiciamilitar.gov.co/sfiscal2405con@justiciamilitar.gov.co</t>
  </si>
  <si>
    <t>fiscalia2406con@justiciamilitar.gov.co/sfiscal2406con@justiciamilitar.gov.co</t>
  </si>
  <si>
    <t>fiscalia2419con@justiciamilitar.gov.co/sfiscal2419con@justiciamilitar.gov.co</t>
  </si>
  <si>
    <t>fiscalia2422con@justiciamilitar.gov.co/sfiscal2422con@justiciamilitar.gov.co</t>
  </si>
  <si>
    <t>fiscalia2423con@justiciamilitar.gov.co/sfiscal2423con@justiciamilitar.gov.co</t>
  </si>
  <si>
    <t>fiscalia2424con@justiciamilitar.gov.co/sfiscal2424con@justiciamilitar.gov.co</t>
  </si>
  <si>
    <t>fiscalia2425con@justiciamilitar.gov.co/sfiscal2425con@justiciamilitar.gov.co</t>
  </si>
  <si>
    <t>fiscalia2426con@justiciamilitar.gov.co/sfiscal2426con@justiciamilitar.gov.co</t>
  </si>
  <si>
    <t>fiscalia2427con@justiciamilitar.gov.co/sfiscal2427con@justiciamilitar.gov.co</t>
  </si>
  <si>
    <t>fiscalia2428con@justiciamilitar.gov.co/sfiscal2428con@justiciamilitar.gov.co</t>
  </si>
  <si>
    <t>fiscalia2429con@justiciamilitar.gov.co/sfiscal2429con@justiciamilitar.gov.co</t>
  </si>
  <si>
    <t>2485</t>
  </si>
  <si>
    <t>fiscalia2430con@justiciamilitar.gov.co/sfiscal2430con@justiciamilitar.gov.co</t>
  </si>
  <si>
    <t>fiscalia2431con@justiciamilitar.gov.co/sfiscal2431con@justiciamilitar.gov.co</t>
  </si>
  <si>
    <t>fiscalia2432con@justiciamilitar.gov.co/sfiscal2432con@justiciamilitar.gov.co</t>
  </si>
  <si>
    <t>fiscalia2433con@justiciamilitar.gov.co/sfiscal2433con@justiciamilitar.gov.co</t>
  </si>
  <si>
    <t>fiscalia2434con@justiciamilitar.gov.co/sfiscal2434con@justiciamilitar.gov.co</t>
  </si>
  <si>
    <t>fiscalia2435con@justiciamilitar.gov.co/sfiscal2435con@justiciamilitar.gov.co</t>
  </si>
  <si>
    <t>fiscalia2436con@justiciamilitar.gov.co/sfiscal2436con@justiciamilitar.gov.co</t>
  </si>
  <si>
    <t>2234</t>
  </si>
  <si>
    <t>fiscalia2456con@justiciamilitar.gov.co/sffis27antejb@justiciamilitar.gov.co</t>
  </si>
  <si>
    <t>fiscalia2457con@justiciamilitar.gov.co/sj2juez23deipm@justiciamilitar.gov.co</t>
  </si>
  <si>
    <t>2152</t>
  </si>
  <si>
    <t>fiscalia2470con@justiciamilitar.gov.co/sjjuez90deipm@justiciamilitar.gov.co</t>
  </si>
  <si>
    <t>fiscalia2473con@justiciamilitar.gov.co/Sjjuez175deIPMPOL@justiciamilitar.gov.co</t>
  </si>
  <si>
    <t>2160</t>
  </si>
  <si>
    <t>fiscalia2478con@justiciamilitar.gov.co/sjjuez177deIPMPOL@justiciamilitar.gov.co</t>
  </si>
  <si>
    <t>fiscalia2480con@justiciamilitar.gov.co/sjjuez171deIPMPOL@justiciamilitar.gov.co</t>
  </si>
  <si>
    <t>2310</t>
  </si>
  <si>
    <t>2320</t>
  </si>
  <si>
    <t>2324</t>
  </si>
  <si>
    <t>juezinspcgfm@justiciamilitar.gov.co/sjjuzpinsCGFFMM@justiciamilitar.gov.co</t>
  </si>
  <si>
    <t>1357</t>
  </si>
  <si>
    <t>juezinspejc@justiciamilitar.gov.co/sjjuezinspejc@justiciamilitar.gov.co</t>
  </si>
  <si>
    <t>1300</t>
  </si>
  <si>
    <t>fiscal8anteji@justiciamilitar.gov.co /sffiscal8anteji@justiciamilitar.gov.co</t>
  </si>
  <si>
    <t>fiscal9antejd@justiciamilitar.gov.co/sffiscal9antejd@justiciamilitar.gov.co</t>
  </si>
  <si>
    <t>juez2debrigada@justiciamilitar.gov.co/sjJuez2deBrigada@justiciamilitar.gov.co</t>
  </si>
  <si>
    <t>juez3debrigada@justiciamilitar.gov.co/sjjuez3debrigada@justiciamilitar.gov.co</t>
  </si>
  <si>
    <t>juez6debrigada@justiciamilitar.gov.co /sjjuez6debrigada@justiciamilitar.gov.co</t>
  </si>
  <si>
    <t>1344</t>
  </si>
  <si>
    <t>Juez7deBrigada@justiciamilitar.gov.co/sjjuez7debrigada@justiciamilitar.gov.co</t>
  </si>
  <si>
    <t>Juez8deBrigada@justiciamilitar.gov.co/sjjuez8debri@justiciamilitar.gov.co</t>
  </si>
  <si>
    <t>Juez9deBrigada@justiciamilitar.gov.co/sjjuez9debrigada@justiciamilitar.gov.co</t>
  </si>
  <si>
    <t>Juez10deBrigada@justiciamilitar.gov.co/sjjuez10debri@justiciamilitar.gov.co</t>
  </si>
  <si>
    <t>Juez12deBrigada@justiciamilitar.gov.co/sjjuez12debrigada@justiciamilitar.gov.co</t>
  </si>
  <si>
    <t>Juez15deBrigada@justiciamilitar.gov.co/sjjuez15debrigada@justiciamilitar.gov.co</t>
  </si>
  <si>
    <t>Fiscal12anteJB@justiciamilitar.gov.co/sffiscal12antejb@justiciamilitar.gov.co</t>
  </si>
  <si>
    <t>Fiscal15anteJBri@justiciamilitar.gov.co/sffis15antejb@justiciamilitar.gov.co</t>
  </si>
  <si>
    <t>2308</t>
  </si>
  <si>
    <t>Fiscal19anteJB@justiciamilitar.gov.co/sffiscal19antejb@justiciamilitar.gov.co</t>
  </si>
  <si>
    <t>Fiscal22anteJB@justiciamilitar.gov.co/sffiscal22antejb@justiciamilitar.gov.co</t>
  </si>
  <si>
    <t>Fiscal23anteJB@justiciamilitar.gov.co/sfFiscal23anteJB@justiciamilitar.gov.co</t>
  </si>
  <si>
    <t>Fiscal25anteJB@justiciamilitar.gov.co/sffiscal25antejb@justiciamilitar.gov.co</t>
  </si>
  <si>
    <t>Fiscal28anteJB@justiciamilitar.gov.co/sffiscal28antejb@justiciamilitar.gov.co</t>
  </si>
  <si>
    <t>Fiscal29anteJB@justiciamilitar.gov.co/sffiscal29antejb@justiciamilitar.gov.co</t>
  </si>
  <si>
    <t>juez5deipm@justiciamilitar.gov.co/sjjuez15deipm@justiciamilitar.gov.co</t>
  </si>
  <si>
    <t>Juez6deIPM@justiciamilitar.gov.co/sjjuez6deipm@justiciamilitar.gov.co</t>
  </si>
  <si>
    <t>Juez8deIPM@justiciamilitar.gov.co/sjjuez8deipm@justiciamilitar.gov.co</t>
  </si>
  <si>
    <t>2606</t>
  </si>
  <si>
    <t>Juez9deIPM@justiciamilitar.gov.co/sjjuez9deipm@justiciamilitar.gov.co</t>
  </si>
  <si>
    <t>2506</t>
  </si>
  <si>
    <t>Juez10deIPM@justiciamilitar.gov.co/sjjuez10deipm@justiciamilitar.gov.co</t>
  </si>
  <si>
    <t>Juez12deIPM@justiciamilitar.gov.co/sjjuez12deipm@justiciamilitar.gov.co</t>
  </si>
  <si>
    <t>juez13deipm@justiciamilitar.gov.co
/sjjuzgado13deipm@justiciamilitar.gov.co</t>
  </si>
  <si>
    <t>Juez14deIPM@justiciamilitar.gov.co/sjjuez14deipm@justiciamilitar.gov.co</t>
  </si>
  <si>
    <t>Juez15deIPM@justiciamilitar.gov.co/sjjuez15ipm@justiciamilitar.gov.co</t>
  </si>
  <si>
    <t>Juez16deIPM@justiciamilitar.gov.co/sjjuez16deIPM@justiciamilitar.gov.co</t>
  </si>
  <si>
    <t>Juez17deIPM@justiciamilitar.gov.co/sjjuez17deIPM@justiciamilitar.gov.co</t>
  </si>
  <si>
    <t>2208</t>
  </si>
  <si>
    <t>Juez24deIPM@justiciamilitar.gov.co/sjJuez24deIPM@justiciamilitar.gov.co</t>
  </si>
  <si>
    <t>Juez25deIPM@justiciamilitar.gov.co/sjjuez25deipm@justiciamilitar.gov.co</t>
  </si>
  <si>
    <t>Juez26deIPM@justiciamilitar.gov.co/sjjuez26deipm@justiciamilitar.gov.co</t>
  </si>
  <si>
    <t>Juez27deIPM@justiciamilitar.gov.co/sjjuez27deipm@justiciamilitar.gov.co</t>
  </si>
  <si>
    <t>Juez28deIPM@justiciamilitar.gov.co/sjjuez28deipm@justiciamilitar.gov.co</t>
  </si>
  <si>
    <t>2218</t>
  </si>
  <si>
    <t>Juez31deIPM@justiciamilitar.gov.co/sjjuez31deipm@justiciamilitar.gov.co</t>
  </si>
  <si>
    <t>2220</t>
  </si>
  <si>
    <t>Juez33deIPM@justiciamilitar.gov.co/sjjuez33deipm@justiciamilitar.gov.co</t>
  </si>
  <si>
    <t>2328</t>
  </si>
  <si>
    <t>Juez35deIPM@justiciamilitar.gov.co/sjjuez35deipm@justiciamilitar.gov.co</t>
  </si>
  <si>
    <t>Juez36deIPM@justiciamilitar.gov.co/sjJuez36deIPM@justiciamilitar.gov.co</t>
  </si>
  <si>
    <t>Juez37deIPM@justiciamilitar.gov.co/sjjuez37deipm@justiciamilitar.gov.co</t>
  </si>
  <si>
    <t>juez38deipm@justiciamilitar.gov.co/sjjuez38deipm@justiciamilitar.gov.co</t>
  </si>
  <si>
    <t>Juez39deIPM@justiciamilitar.gov.co/sjjuez39deipm@justiciamilitar.gov.co</t>
  </si>
  <si>
    <t>Juez40deIPM@justiciamilitar.gov.co/sjjuez40deipm@justiciamilitar.gov.co</t>
  </si>
  <si>
    <t>Juez41deIPM@justiciamilitar.gov.co/sjjuez41deipm@justiciamilitar.gov.co</t>
  </si>
  <si>
    <t>2352</t>
  </si>
  <si>
    <t>Juez44deIPM@justiciamilitar.gov.co/sjjuez44deipm@justiciamilitar.gov.co</t>
  </si>
  <si>
    <t>Juez45deIPM@justiciamilitar.gov.co/sjjuez45deipm@justiciamilitar.gov.co</t>
  </si>
  <si>
    <t>2360</t>
  </si>
  <si>
    <t>Juez46deIPM@justiciamilitar.gov.co/sjjuez46deipm@justiciamilitar.gov.co</t>
  </si>
  <si>
    <t>Juez47deIPM@justiciamilitar.gov.co/sjjuez47deIPM@justiciamilitar.gov.co</t>
  </si>
  <si>
    <t>Juez49deIPM@justiciamilitar.gov.co/sjjuez49deipm@justiciamilitar.gov.co</t>
  </si>
  <si>
    <t>Juez50deIPM@justiciamilitar.gov.co/sjjuez50deipm@justiciamilitar.gov.co</t>
  </si>
  <si>
    <t>Juez51deIPM@justiciamilitar.gov.co/sjjuez51deipm@justiciamilitar.gov.co</t>
  </si>
  <si>
    <t>Juez52deIPM@justiciamilitar.gov.co/sjjuez52deipm@justiciamilitar.gov.co</t>
  </si>
  <si>
    <t>Juez53deIPM@justiciamilitar.gov.co/sjjuez53deipm@justiciamilitar.gov.co</t>
  </si>
  <si>
    <t>2474</t>
  </si>
  <si>
    <t>Juez55deIPM@justiciamilitar.gov.co/sjjuez55ipm@justiciamilitar.gov.co</t>
  </si>
  <si>
    <t>Juez56deIPM@justiciamilitar.gov.co
/sjjuez56deipm@justiciamilitar.gov.co</t>
  </si>
  <si>
    <t>Juez57deIPM@justiciamilitar.gov.co/sjjuez57deipm@justiciamilitar.gov.co</t>
  </si>
  <si>
    <t>Juez58deIPM@justiciamilitar.gov.co/sjjuez58deipm@justiciamilitar.gov.co</t>
  </si>
  <si>
    <t>Juez60deIPM@justiciamilitar.gov.co/sjjuez60deipm@justiciamilitar.gov.co</t>
  </si>
  <si>
    <t>Juez61deIPM@justiciamilitar.gov.co/sjjuez61deipm@justiciamilitar.gov.co</t>
  </si>
  <si>
    <t>Juez62deIPM@justiciamilitar.gov.co/sjjuez62deipm@justiciamilitar.gov.co</t>
  </si>
  <si>
    <t>Juez63deIPM@justiciamilitar.gov.co/sjjuez63deipm@justiciamilitar.gov.co</t>
  </si>
  <si>
    <t>Juez64deIPM@justiciamilitar.gov.co/sjjuez64deipm@justiciamilitar.gov.co</t>
  </si>
  <si>
    <t>Juez65deIPM@justiciamilitar.gov.co/sjjuez65deipm@justiciamilitar.gov.co</t>
  </si>
  <si>
    <t>Juez66deIPM@justiciamilitar.gov.co/sjjuez66deipm@justiciamilitar.gov.co</t>
  </si>
  <si>
    <t>Juez67deIPM@justiciamilitar.gov.co/sjJuez67deIPM@justiciamilitar.gov.co</t>
  </si>
  <si>
    <t>Juez69deIPM@justiciamilitar.gov.co/sjjuez69deipm@justiciamilitar.gov.co</t>
  </si>
  <si>
    <t>Juez70deIPM@justiciamilitar.gov.co/sjjuez70deipm@justiciamilitar.gov.co</t>
  </si>
  <si>
    <t>Juez71deIPM@justiciamilitar.gov.co/sjjuez71deipm@justiciamilitar.gov.co</t>
  </si>
  <si>
    <t>Juez73deIPM@justiciamilitar.gov.co/sjjuez73deipm@justiciamilitar.gov.co</t>
  </si>
  <si>
    <t>juez75deipm@justiciamilitar.gov.co/sffiscaliainspeccion@justiciamilitar.gov.co</t>
  </si>
  <si>
    <t>1320</t>
  </si>
  <si>
    <t>Juez76deIPM@justiciamilitar.gov.co/sjjuez76deipm@justiciamilitar.gov.co</t>
  </si>
  <si>
    <t>juzgado77deIPM@justiciamilitar.gov.co/sjjuez77deipm@justiciamilitar.gov.co</t>
  </si>
  <si>
    <t>Juez78deIPM@justiciamilitar.gov.co/sjjuez78deipm@justiciamilitar.gov.co</t>
  </si>
  <si>
    <t>Juez79deIPM@justiciamilitar.gov.co/sjjuez79deipm@justiciamilitar.gov.co</t>
  </si>
  <si>
    <t>Juez81deIPM@justiciamilitar.gov.co/sjjuez81deipm@justiciamilitar.gov.co</t>
  </si>
  <si>
    <t>2366</t>
  </si>
  <si>
    <t>Juez84deIPM@justiciamilitar.gov.co/sjjuez84deipm@justiciamilitar.gov.co</t>
  </si>
  <si>
    <t>Juez85deIPM@justiciamilitar.gov.co/sjjuez85deipm@justiciamilitar.gov.co</t>
  </si>
  <si>
    <t>Juez86deIPM@justiciamilitar.gov.co/sjjuez86deipm@justiciamilitar.gov.co</t>
  </si>
  <si>
    <t>Juez88deIPM@justiciamilitar.gov.co/sjjuez88deipm@justiciamilitar.gov.co</t>
  </si>
  <si>
    <t>2368</t>
  </si>
  <si>
    <t>Juez89deIPM@justiciamilitar.gov.co/sjjuez89deipm@justiciamilitar.gov.co</t>
  </si>
  <si>
    <t>2154</t>
  </si>
  <si>
    <t>Juez91deIPM@justiciamilitar.gov.co/sjjuez91deipm@justiciamilitar.gov.co</t>
  </si>
  <si>
    <t>2232</t>
  </si>
  <si>
    <t>Juez93deIPM@justiciamilitar.gov.co/sjjuez93deipm@justiciamilitar.gov.co</t>
  </si>
  <si>
    <t>Juez95deIPM@justiciamilitar.gov.co/sjjuez95deipm@justiciamilitar.gov.co</t>
  </si>
  <si>
    <t>juzgadoinspeccionarc@justiciamilitar.gov.co/sjjuzgadoinspeccionarc@justiciamilitar.gov.co</t>
  </si>
  <si>
    <t>fiscaliainspeccionarc@justiciamilitar.gov.co/sffiscaliainspeccionarc@justiciamilitar.gov.co</t>
  </si>
  <si>
    <t>juez101deipmarc@justiciamilitar.gov.co/sjjuez101deipmarc@justiciamilitar.gov.co</t>
  </si>
  <si>
    <t>Juez103deIPM@justiciamilitar.gov.co/sjjuez103deipm@justiciamilitar.gov.co</t>
  </si>
  <si>
    <t>Juez104deIPM@justiciamilitar.gov.co/sfanteprifnc@justiciamilitar.gov.co</t>
  </si>
  <si>
    <t>Juez106deIPM@justiciamilitar.gov.co/sjjuez106deipm@justiciamilitar.gov.co</t>
  </si>
  <si>
    <t>Juez107deIPM@justiciamilitar.gov.co/sjjuez107deipm@justiciamilitar.gov.co</t>
  </si>
  <si>
    <t>Juez108deIPM@justiciamilitar.gov.co/sjjuez108deipm@justiciamilitar.gov.co</t>
  </si>
  <si>
    <t>Juez109deIPM@justiciamilitar.gov.co/sjjuez109deipm@justiciamilitar.gov.co</t>
  </si>
  <si>
    <t>juez110deipm@justiciamilitar.gov.co /sjjuez110deipm@justiciamilitar.gov.co</t>
  </si>
  <si>
    <t>juezinspeccionfac@justiciamilitar.gov.co /sjjuezinspeccionfac@justiciamilitar.gov.co</t>
  </si>
  <si>
    <t>fiscaliainspeccion@justiciamilitar.gov.co/sjjuez75deipm@justiciamilitar.gov.co</t>
  </si>
  <si>
    <t>1351</t>
  </si>
  <si>
    <t>FiscalanteCA122FAC@justiciamilitar.gov.co/sFiscalCA122FAC@justiciamilitar.gov.co</t>
  </si>
  <si>
    <t>FiscaldeEFFAC@justiciamilitar.gov.co/sffiscalEFFAC@justiciamilitar.gov.co</t>
  </si>
  <si>
    <t>2206</t>
  </si>
  <si>
    <t>Juez122deIPMFAC@justiciamilitar.gov.co/sjJuez122IPMFAC@justiciamilitar.gov.co</t>
  </si>
  <si>
    <t>Juez123deIPMFAC@justiciamilitar.gov.co/sjJuez123deIPMFAC@justiciamilitar.gov.co</t>
  </si>
  <si>
    <t>Juez124deIPMFAC@justiciamilitar.gov.co/sjjuez124deipmfac@justiciamilitar.gov.co</t>
  </si>
  <si>
    <t>juzgado125deIPM@justiciamilitar.gov.co/sjjuzgado125deipm@justiciamilitar.gov.co</t>
  </si>
  <si>
    <t>Juez127deIPMFAC@justiciamilitar.gov.co/Sjjuez172deIPMPOL@justiciamilitar.gov.co</t>
  </si>
  <si>
    <t>JuezdeDGPonal@justiciamilitar.gov.co/sjjuezdedgponal@justiciamilitar.gov.co</t>
  </si>
  <si>
    <t>Fiscal141anteJDG@justiciamilitar.gov.co/sffiscal141JDG@justiciamilitar.gov.co</t>
  </si>
  <si>
    <t>JuezdePolMetroBogota@justiciamilitar.gov.co/sjJuezdePolMetroBogota@justiciamilitar.gov.co</t>
  </si>
  <si>
    <t>JuezdePolMetroVA@justiciamilitar.gov.co/sjuezdepolmeval@justiciamilitar.gov.co</t>
  </si>
  <si>
    <t>JuezdePolMetroCali@justiciamilitar.gov.co/sjJuezdePolMetroCali@justiciamilitar.gov.co</t>
  </si>
  <si>
    <t>fiscal146antejpmebog@justiciamilitar.gov.co /sffiscal146antejpmebog@justiciamilitar.gov.co</t>
  </si>
  <si>
    <t>Fiscal148JuPoMeVallA@justiciamilitar.gov.co/sffiscal148jupomevalla@justiciamilitar.gov.co</t>
  </si>
  <si>
    <t>Fiscal149JuPoMeCali@justiciamilitar.gov.co/sffiscal149jupomecali@justiciamilitar.gov.co</t>
  </si>
  <si>
    <t>juezdedptopolris@justiciamilitar.gov.co/sjjuezdedptopolris@justiciamilitar.gov.co</t>
  </si>
  <si>
    <t>JuezdeDptoPolAtlanti@justiciamilitar.gov.co/sjJuezdeDptoPolAtlanti@justiciamilitar.gov.co</t>
  </si>
  <si>
    <t>JuezdeDptoPolMeta@justiciamilitar.gov.co/sjJuezdeDptoPolMeta@justiciamilitar.gov.co</t>
  </si>
  <si>
    <t>JuezdeDptoPolNari@justiciamilitar.gov.co/sjJuezdeDptoPolNari@justiciamilitar.gov.co</t>
  </si>
  <si>
    <t>Fiscal152anteJDPol@justiciamilitar.gov.co/sfFiscal152anteJDPol@justiciamilitar.gov.co</t>
  </si>
  <si>
    <t>Fiscal154anteJDP@justiciamilitar.gov.co/sffiscal154antejdp@justiciamilitar.gov.co</t>
  </si>
  <si>
    <t>Fiscal161anteJDPol@justiciamilitar.gov.co/SFiscal161anteJDPol@justiciamilitar.gov.co</t>
  </si>
  <si>
    <t>Fiscal164anteJDPol@justiciamilitar.gov.co/sffiscal164antejdpol@justiciamilitar.gov.co</t>
  </si>
  <si>
    <t>Fiscal165anteJDPol@justiciamilitar.gov.co/sfFiscal165anteJDPol@justiciamilitar.gov.co</t>
  </si>
  <si>
    <t>Juez143deIPMPol@justiciamilitar.gov.co/sjjuez143deipmpol@justiciamilitar.gov.co</t>
  </si>
  <si>
    <t>Juez144deIPMPol@justiciamilitar.gov.co/sjjuez144deIPMPOL@justiciamilitar.gov.co</t>
  </si>
  <si>
    <t>Juez145deIPMPol@justiciamilitar.gov.co/sjjuez145deipmpol@justiciamilitar.gov.co</t>
  </si>
  <si>
    <t>Juez146deIPMPol@justiciamilitar.gov.co/sjjuez146deipmpol@justiciamilitar.gov.co</t>
  </si>
  <si>
    <t>1340</t>
  </si>
  <si>
    <t>Juez147deIPMPol@justiciamilitar.gov.co/sjjuez147deipmpol@justiciamilitar.gov.co</t>
  </si>
  <si>
    <t>Juez148deIPMPol@justiciamilitar.gov.co/sjjuez148deIPMPOL@justiciamilitar.gov.co</t>
  </si>
  <si>
    <t>Juez149deIPMPol@justiciamilitar.gov.co/sjjuez149deIPMPOL@justiciamilitar.gov.co</t>
  </si>
  <si>
    <t>juez151deipmpol@justiciamilitar.gov.co /sjjuez151deIPMPOL@justiciamilitar.gov.co</t>
  </si>
  <si>
    <t>Juez154deIPMPol@justiciamilitar.gov.co/sjjuez154deipmpol@justiciamilitar.gov.co</t>
  </si>
  <si>
    <t>Juez155deIPMPol@justiciamilitar.gov.co/sjjuez155deipmpol@justiciamilitar.gov.co</t>
  </si>
  <si>
    <t>Juez158deipmpol@justiciamilitar.gov.co/sjjuez158deIPMPOL@justiciamilitar.gov.co</t>
  </si>
  <si>
    <t>Juez159deIPMPol@justiciamilitar.gov.co/sjjuez159deIPMPOL@justiciamilitar.gov.co</t>
  </si>
  <si>
    <t>Juez160deIPMPol@justiciamilitar.gov.co/sjjuez160deIPMPOL@justiciamilitar.gov.co</t>
  </si>
  <si>
    <t>Juez161deIPMPol@justiciamilitar.gov.co/sjjuez161deIPMPOL@justiciamilitar.gov.co</t>
  </si>
  <si>
    <t>Juez162deIPMPol@justiciamilitar.gov.co/sjjuez162deipmpol@justiciamilitar.gov.co</t>
  </si>
  <si>
    <t>juez163deipmpol@justiciamilitar.gov.co/sjjuez163deIPMPOL@justiciamilitar.gov.co</t>
  </si>
  <si>
    <t>Juez164deIPMPol@justiciamilitar.gov.co/sjjuez164deIPMPOL@justiciamilitar.gov.co</t>
  </si>
  <si>
    <t>Juez165deIPMPol@justiciamilitar.gov.co/sjjuez165deIPMPOL@justiciamilitar.gov.co</t>
  </si>
  <si>
    <t>Juez166deIPMPol@justiciamilitar.gov.co/sjjuez166deIPMPOL@justiciamilitar.gov.co</t>
  </si>
  <si>
    <t>Juez168deIPMPol@justiciamilitar.gov.co/sjjuez168deIPMPOL@justiciamilitar.gov.co</t>
  </si>
  <si>
    <t>Juez169deIPMPol@justiciamilitar.gov.co/sjjuez169deipmpol@justiciamilitar.gov.co</t>
  </si>
  <si>
    <t>Juez170deIPMPol@justiciamilitar.gov.co/sjjuez170deIPMPOL@justiciamilitar.gov.co</t>
  </si>
  <si>
    <t>Juez171deIPMPol@justiciamilitar.gov.co/sjjuez171deipmpol@justiciamilitar.gov.co</t>
  </si>
  <si>
    <t>Juez172deipmpol@justiciamilitar.gov.co/sjJuez127IPMFAC@justiciamilitar.gov.co</t>
  </si>
  <si>
    <t>Juez174deIPMPol@justiciamilitar.gov.co/Sjjuez174deIPMPOL@justiciamilitar.gov.co</t>
  </si>
  <si>
    <t>Juez176deIPMPol@justiciamilitar.gov.co/sjjuez176deIPMPOL@justiciamilitar.gov.co</t>
  </si>
  <si>
    <t>Juez178deIPMPol@justiciamilitar.gov.co/sjjuez178deIPMPOL@justiciamilitar.gov.co</t>
  </si>
  <si>
    <t>Juez179deIPMPol@justiciamilitar.gov.co/Sjjuez179deIPMPOL@justiciamilitar.gov.co</t>
  </si>
  <si>
    <t>Juez181deIPMPol@justiciamilitar.gov.co/sjjuez181deIPMPOL@justiciamilitar.gov.co</t>
  </si>
  <si>
    <t>Juez182deIPMPol@justiciamilitar.gov.co/sjjuez182deIPMPOL@justiciamilitar.gov.co</t>
  </si>
  <si>
    <t>Juez183deIPMPol@justiciamilitar.gov.co/sjjuez183deIPMPOL@justiciamilitar.gov.co</t>
  </si>
  <si>
    <t>Juez184deIPMPol@justiciamilitar.gov.co/sjjuez184deIPMPOL@justiciamilitar.gov.co</t>
  </si>
  <si>
    <t>Juez185deIPMPol@justiciamilitar.gov.co/sjjuez185deIPMPOL@justiciamilitar.gov.co</t>
  </si>
  <si>
    <t>Juez186deIPMPol@justiciamilitar.gov.co/sjjuez186deIPMPOL@justiciamilitar.gov.co</t>
  </si>
  <si>
    <t>1305</t>
  </si>
  <si>
    <t>Juez187deIPMPol@justiciamilitar.gov.co/sjjuez187deIPMPOL@justiciamilitar.gov.co</t>
  </si>
  <si>
    <t>Juez188deIPMPol@justiciamilitar.gov.co/sjjuez188deipmpol@justiciamilitar.gov.co</t>
  </si>
  <si>
    <t>Juez189deIPMPol@justiciamilitar.gov.co/sjjuez189deipmpol@justiciamilitar.gov.co</t>
  </si>
  <si>
    <t>Juez190deIPMPol@justiciamilitar.gov.co/sjjuez190deIPMPOL@justiciamilitar.gov.co</t>
  </si>
  <si>
    <t>Juez191deIPMPol@justiciamilitar.gov.co/sjjuez191deIPMPOL@justiciamilitar.gov.co</t>
  </si>
  <si>
    <t>Juez192deIPMPol@justiciamilitar.gov.co/sjjuez192deipmpol@justiciamilitar.gov.co</t>
  </si>
  <si>
    <t>Juez193deIPMPol@justiciamilitar.gov.co/sjjuez87deipm@justiciamilitar.gov.co</t>
  </si>
  <si>
    <t>Juez194deIPMPol@justiciamilitar.gov.co/sjjuez194deipmpol@justiciamilitar.gov.co</t>
  </si>
  <si>
    <t>Juez195deIPMPol@justiciamilitar.gov.co/Sjjuez195deIPMPOL@justiciamilitar.gov.co</t>
  </si>
  <si>
    <t>Presidente Tribunal Superior Militar y Policial</t>
  </si>
  <si>
    <t>Magistrado Tribunal Superior Militar y Policial</t>
  </si>
  <si>
    <t>Relatoría Tribunal Superior Militar y Policial</t>
  </si>
  <si>
    <t>Secretaría Tribunal Superior Militar y Policial</t>
  </si>
  <si>
    <t xml:space="preserve">Fiscalía 2 Penal Militar delegada ante el Tribunal Superior Militar y Policial </t>
  </si>
  <si>
    <t xml:space="preserve">Fiscalía 3 Penal Militar delegada ante el Tribunal Superior Militar y Policial </t>
  </si>
  <si>
    <t>Centro de Servicios Judiciales</t>
  </si>
  <si>
    <t>centrodeservicios@justiciamilitar.gov.co</t>
  </si>
  <si>
    <t>PONAL FFMM</t>
  </si>
  <si>
    <t>1534</t>
  </si>
  <si>
    <t>1532</t>
  </si>
  <si>
    <t>1528</t>
  </si>
  <si>
    <t>1517</t>
  </si>
  <si>
    <t>1525</t>
  </si>
  <si>
    <t>1520</t>
  </si>
  <si>
    <t>1512</t>
  </si>
  <si>
    <t>1090</t>
  </si>
  <si>
    <t>1345</t>
  </si>
  <si>
    <t>1227</t>
  </si>
  <si>
    <t>2159</t>
  </si>
  <si>
    <t>1523</t>
  </si>
  <si>
    <t>1327</t>
  </si>
  <si>
    <t>1363</t>
  </si>
  <si>
    <t>2422</t>
  </si>
  <si>
    <t>2407</t>
  </si>
  <si>
    <t>1310</t>
  </si>
  <si>
    <t>lunes a viernes de 08:00 a 17:00 horas</t>
  </si>
  <si>
    <t>lunes a viernes de 08:00 a 18:00 horas</t>
  </si>
  <si>
    <t>Carrera 46 No. 20 C - 01 (Puente Aranda) Cantón Militar Occidental “Coronel Francisco José de Caldas” - Bogotá D.C.</t>
  </si>
  <si>
    <t>Carrera 46 No. 20 C - 01 (Puente Aranda) Cantón Militar Occidental “Coronel Francisco José de Caldas”</t>
  </si>
  <si>
    <t>mauricio.lara@justiciamilitar.gov.co</t>
  </si>
  <si>
    <t>office2</t>
  </si>
  <si>
    <t>city2</t>
  </si>
  <si>
    <t>dptoTxt2</t>
  </si>
  <si>
    <t>dpto2</t>
  </si>
  <si>
    <t>phone2</t>
  </si>
  <si>
    <t>address2</t>
  </si>
  <si>
    <t>schedule2</t>
  </si>
  <si>
    <t>CARGO</t>
  </si>
  <si>
    <t>DESPACHO JUDICIAL</t>
  </si>
  <si>
    <t>CIUDAD
DESPACHO</t>
  </si>
  <si>
    <t>DEPTO
DESPACHO</t>
  </si>
  <si>
    <t>CORREO ELECTRÓNICO INSTITUCIONAL</t>
  </si>
  <si>
    <r>
      <t xml:space="preserve">EXTENSIÓN
</t>
    </r>
    <r>
      <rPr>
        <b/>
        <sz val="10"/>
        <color theme="0"/>
        <rFont val="Arial"/>
        <family val="2"/>
      </rPr>
      <t>PBX: 6015169563</t>
    </r>
  </si>
  <si>
    <t>SEDE</t>
  </si>
  <si>
    <t>DIRECCION DEL DESPACHO</t>
  </si>
  <si>
    <t>HORARIO DE ATENCIÓN</t>
  </si>
  <si>
    <t>Magistrado del Tribunal Superior Militar y Policial</t>
  </si>
  <si>
    <t>Bogotá D.C.</t>
  </si>
  <si>
    <t>PALACIO DE JUSTICIA PENAL MILITAR Y POLICIAL "TF LAURA  ROCIO PRIETO FORERO"</t>
  </si>
  <si>
    <t>Carrera 46 No. 20 C - 01 (Puente Aranda)
Cantón Militar Occidental “Coronel Francisco José de Caldas”</t>
  </si>
  <si>
    <t>LUNES A VIERNES DE
08:00 A 17:00 HORAS</t>
  </si>
  <si>
    <t>Secretario del Tribunal Superior Militar y Policial</t>
  </si>
  <si>
    <t>Relator del Tribunal Superior Militar y Policial</t>
  </si>
  <si>
    <t>eldidvey.castro@justiciamilitar.gov.co</t>
  </si>
  <si>
    <t>Auxiliar Judicial del Tribunal Superior Militar y Policial</t>
  </si>
  <si>
    <t>flor.murcia@justiciamilitar.gov.co</t>
  </si>
  <si>
    <t>julied.figueroa@justiciamilitar.gov.co</t>
  </si>
  <si>
    <t>juan.bautista@justiciamilitar.gov.co</t>
  </si>
  <si>
    <t>ivan.pena@justiciamilitar.gov.co</t>
  </si>
  <si>
    <t>higgins.alvarez@justiciamilitar.gov.co</t>
  </si>
  <si>
    <t>andrea.naranjo@justiciamilitar.gov.co</t>
  </si>
  <si>
    <t>yusmary.casallas@justiciamilitar.gov.co</t>
  </si>
  <si>
    <t>yenith.roa@justiciamilitar.gov.co</t>
  </si>
  <si>
    <t>esteban.guarin@justiciamilitar.gov.co</t>
  </si>
  <si>
    <t>Oficial Mayor del Tribunal Superior Militar y Policial</t>
  </si>
  <si>
    <t>dora.ramirez@justiciamilitar.gov.co</t>
  </si>
  <si>
    <t>Escribiente del Tribunal Superior Militar y Policial</t>
  </si>
  <si>
    <t>omar.aguilar@justiciamilitar.gov.co</t>
  </si>
  <si>
    <t>maycol.daza@justiciamilitar.gov.co</t>
  </si>
  <si>
    <t>oscar.gudino@justiciamilitar.gov.co</t>
  </si>
  <si>
    <t>jesus.marin@justiciamilitar.gov.co</t>
  </si>
  <si>
    <t>Secretario de Despacho</t>
  </si>
  <si>
    <t>harold.rodriguez@justiciamilitar.gov.co</t>
  </si>
  <si>
    <t>Juez Penal Militar y Policial de Conocimiento Especializado</t>
  </si>
  <si>
    <t>Juzgados Penales Militares y Policiales de Conocimiento Especializado</t>
  </si>
  <si>
    <t>sjuez1202conesp@justiciamilitar.gov.co</t>
  </si>
  <si>
    <t>juzgado1203cones@justiciamilitar.gov.co</t>
  </si>
  <si>
    <t>PALACIO DE JUSTICIA PENAL MILITAR Y POLICIAL</t>
  </si>
  <si>
    <t>Calle 5 No. 83-00 / Tercera Brigada - Cantón Militar Pichincha</t>
  </si>
  <si>
    <t>LUNES A VIERNES DE
08:00 A 18:00 HORAS</t>
  </si>
  <si>
    <t>sjuez1203cones@justiciamilitar.gov.co</t>
  </si>
  <si>
    <t>juzgado1204cones@justiciamilitar.gov.co</t>
  </si>
  <si>
    <t>MECAL</t>
  </si>
  <si>
    <t>Carrera 1 No. 33-00  Barrio Berlín, Estación de Policia San Francisco</t>
  </si>
  <si>
    <t>sjjuez51deipm@justiciamilitar.gov.co</t>
  </si>
  <si>
    <t>Juez Penal Militar y Policial de Conocimiento</t>
  </si>
  <si>
    <t>juez1301con@justiciamilitar.gov.co</t>
  </si>
  <si>
    <t>sjuez1301con@justiciamilitar.gov.co</t>
  </si>
  <si>
    <t>juez1302con@justiciamilitar.gov.co</t>
  </si>
  <si>
    <t>sjuez1302con@justiciamilitar.gov.co</t>
  </si>
  <si>
    <t>juzgado1305con@justiciamilitar.gov.co</t>
  </si>
  <si>
    <t>sjuez1305con@justiciamilitar.gov.co</t>
  </si>
  <si>
    <t>Juzgado1307con@justiciamilitar.gov.co</t>
  </si>
  <si>
    <t>BATEN</t>
  </si>
  <si>
    <t>sjuez1307con@justiciamilitar.gov.co</t>
  </si>
  <si>
    <t>Juzgado1308con@justiciamilitar.gov.co</t>
  </si>
  <si>
    <t>DETOL</t>
  </si>
  <si>
    <t>Carrera 48 Sur No. 157-199 Bloque A, Piso 2
Comando Departamento Policía Tolima 
Sector Picaleña</t>
  </si>
  <si>
    <t>sjuez1308con@justiciamilitar.gov.co</t>
  </si>
  <si>
    <t>Juzgado1309con@justiciamilitar.gov.co</t>
  </si>
  <si>
    <t>Avenida Bolívar No. 25 Norte 00 - Octava Brigada Ejército Nacional - Palacio de Justicia Penal Militar y Policial</t>
  </si>
  <si>
    <t>sjuez1309con@justiciamilitar.gov.co</t>
  </si>
  <si>
    <t>juzgado1310con@justiciamilitar.gov.co</t>
  </si>
  <si>
    <t>sjuez1310con@justiciamilitar.gov.co</t>
  </si>
  <si>
    <t>juzgado1311con@justiciamilitar.gov.co</t>
  </si>
  <si>
    <t>sjuez1311con@justiciamilitar.gov.co</t>
  </si>
  <si>
    <t>juzgado1312con@justiciamilitar.gov.co</t>
  </si>
  <si>
    <t>CDPC</t>
  </si>
  <si>
    <t>sjuez1312con@justiciamilitar.gov.co</t>
  </si>
  <si>
    <t>juzgado1313con@justiciamilitar.gov.co</t>
  </si>
  <si>
    <t>sjuez1313con@justiciamilitar.gov.co</t>
  </si>
  <si>
    <t>juzgado1314con@justiciamilitar.gov.co</t>
  </si>
  <si>
    <t>BASPC 23</t>
  </si>
  <si>
    <t>sjjuez1314con@justiciamilitar.gov.co</t>
  </si>
  <si>
    <t>juzgado1315con@justiciamilitar.gov.co</t>
  </si>
  <si>
    <t>sjuez1315con@justiciamilitar.gov.co</t>
  </si>
  <si>
    <t>juzgado1316con@justiciamilitar.gov.co</t>
  </si>
  <si>
    <t>Carrera 3 Norte No. 24N - 16 Barrio El piloto
Edificio el Piloto
Instalaciones de Incorporación y Disciplina de la Policía</t>
  </si>
  <si>
    <t>sjuez1316con@justiciamilitar.gov.co</t>
  </si>
  <si>
    <t>BR17</t>
  </si>
  <si>
    <t>sjjuez1317con@justiciamilitar.gov.co</t>
  </si>
  <si>
    <t>BR4</t>
  </si>
  <si>
    <t>Carrera 76 No. 50-175 Barrio: Los Colores. Instalaciones Cuarta Brigada</t>
  </si>
  <si>
    <t>juzgado1318con@justiciamilitar.gov.co</t>
  </si>
  <si>
    <t>sjjuez1318con@justiciamilitar.gov.co</t>
  </si>
  <si>
    <t>MEVAL</t>
  </si>
  <si>
    <t>Calle 48 No. 45 – 58, Avenida Oriental
Comando de Policia Metropolitana del Valle de Aburra</t>
  </si>
  <si>
    <t>juzgado1319con@justiciamilitar.gov.co</t>
  </si>
  <si>
    <t>sjjuez1319con@justiciamilitar.gov.co</t>
  </si>
  <si>
    <t>Carrera 24 No. 25A - 09 Tercer piso - Barrio Manga / piso 3
Instalaciones Metropolitana de Policía de Cartagena</t>
  </si>
  <si>
    <t>sjjuez1322con@justiciamilitar.gov.co</t>
  </si>
  <si>
    <t>Palacio de Justicia Penal Militar y Policial "CABO TERCERO YECID ROJAS LOSADA"</t>
  </si>
  <si>
    <t>Carretera Nacional-Corregimiento Buenavista Grupo De Caballería Mecanizado No. 2. "Cr. Juan José Rondón".  Municipio Distracción.</t>
  </si>
  <si>
    <t>juzgado1323con@justiciamilitar.gov.co</t>
  </si>
  <si>
    <t>sjjuez1323con@justiciamilitar.gov.co</t>
  </si>
  <si>
    <t>juzgado1324con@justiciamilitar.gov.co</t>
  </si>
  <si>
    <t>sjjuez1324con@justiciamilitar.gov.co</t>
  </si>
  <si>
    <t>PALACIO DE JUSTICI PENAL MILITAR Y POLICIAL</t>
  </si>
  <si>
    <t>Calle 14 No. 32 - 00 Batallon de Ingenieros Caldas (Guardia) Detrás del estadio</t>
  </si>
  <si>
    <t>sjjuez1326con@justiciamilitar.gov.co</t>
  </si>
  <si>
    <t>CACOM-2</t>
  </si>
  <si>
    <t>Juzgado 1327 Penal Militar y Policial de Conocimiento</t>
  </si>
  <si>
    <t>Juzgado1327con@justiciamilitar.gov.co</t>
  </si>
  <si>
    <t>sjjuez1327con@justiciamilitar.gov.co</t>
  </si>
  <si>
    <t>Juez Penal Militar y Policial de Ejecución de Penas y Medidas de Seguridad</t>
  </si>
  <si>
    <t>juez1601ejecpe@justiciamilitar.gov.co</t>
  </si>
  <si>
    <t>sjuez1601ejecpe@justiciamilitar.gov.co</t>
  </si>
  <si>
    <t>-</t>
  </si>
  <si>
    <t>Comando Aereo De Combate Militar No. 5 / Vereda La Bodega Vía zona franca</t>
  </si>
  <si>
    <t>juzgado1603ep@justiciamilitar.gov.co</t>
  </si>
  <si>
    <t>sjuez1603ep@justiciamilitar.gov.co</t>
  </si>
  <si>
    <t>Juez Penal Militar y Policial de Control de Garantías</t>
  </si>
  <si>
    <t>juez1701ctrlgaran@justiciamilitar.gov.co</t>
  </si>
  <si>
    <t>sjuez1701garan@justiciamilitar.gov.co</t>
  </si>
  <si>
    <t>juez1702ctrlgaran@justiciamilitar.gov.co</t>
  </si>
  <si>
    <t>sjuez1702ctrlgaran@justiciamilitar.gov.co</t>
  </si>
  <si>
    <t>juzgado1703gar@justiciamilitar.gov.co</t>
  </si>
  <si>
    <t>sjuez1703gar@justiciamilitar.gov.co</t>
  </si>
  <si>
    <t>juzgado1708gar@justiciamilitar.gov.co</t>
  </si>
  <si>
    <t>sjuez1708gar@justiciamilitar.gov.co</t>
  </si>
  <si>
    <t>Centro Comercial Zulia (Servifree), 2do Piso.
Centro Nacional de Entrenamiento (CENAE) / Nilo — Cundinamarca.</t>
  </si>
  <si>
    <t>juzgado1709gar@justiciamilitar.gov.co</t>
  </si>
  <si>
    <t>sjuez1709gar@justiciamilitar.gov.co</t>
  </si>
  <si>
    <t>BAACA</t>
  </si>
  <si>
    <t>juzgado1710gar@justiciamilitar.gov.co</t>
  </si>
  <si>
    <t>juzgado1711gar@justiciamilitar.gov.co</t>
  </si>
  <si>
    <t>sjuez1711gar@justiciamilitar.gov.co</t>
  </si>
  <si>
    <t>sjuez1712gar@justiciamilitar.gov.co</t>
  </si>
  <si>
    <t>juzgado1713gar@justiciamilitar.gov.co</t>
  </si>
  <si>
    <t>sjuez1713gar@justiciamilitar.gov.co</t>
  </si>
  <si>
    <t>DECAU</t>
  </si>
  <si>
    <t>juzgado1714gar@justiciamilitar.gov.co</t>
  </si>
  <si>
    <t>sjuez1714gar@justiciamilitar.gov.co</t>
  </si>
  <si>
    <t>DENAR</t>
  </si>
  <si>
    <t>Calle 20 No. 26-54 Piso 3 - Barrio Las Cuadras
Comando Departamento de Policía Nariño</t>
  </si>
  <si>
    <t>juzgado1715gar@justiciamilitar.gov.co</t>
  </si>
  <si>
    <t>sjuez1715gar@justiciamilitar.gov.co</t>
  </si>
  <si>
    <t>juzgado1716gar@justiciamilitar.gov.co</t>
  </si>
  <si>
    <t>sjuez1716gar@justiciamilitar.gov.co</t>
  </si>
  <si>
    <t>juzgado1717gar@justiciamilitar.gov.co</t>
  </si>
  <si>
    <t>sjuez1717gar@justiciamilitar.gov.co</t>
  </si>
  <si>
    <t>Carrera 3 Norte No. 24N - 16 Barrio El piloto
Edificio el Piloto - Instalaciones de Incorporación y Disciplina de la Policía</t>
  </si>
  <si>
    <t>juzgado1718gar@justiciamilitar.gov.co</t>
  </si>
  <si>
    <t>sjuez1718gar@justiciamilitar.gov.co</t>
  </si>
  <si>
    <t>sjuez1723gar@justiciamilitar.gov.co</t>
  </si>
  <si>
    <t xml:space="preserve"> Carrera 48 No. 45 - 58 Piso 2  /Barrio Calendaria 
Instalaciones Policia Metropolitana Valle de Aburra</t>
  </si>
  <si>
    <t>juzgado1724gar@justiciamilitar.gov.co</t>
  </si>
  <si>
    <t>sjuez1724gar@justiciamilitar.gov.co</t>
  </si>
  <si>
    <t>BR14</t>
  </si>
  <si>
    <t>Puerto Berrío</t>
  </si>
  <si>
    <t>juzgado1725gar@justiciamilitar.gov.co</t>
  </si>
  <si>
    <t>sjuez1725gar@justiciamilitar.gov.co</t>
  </si>
  <si>
    <t>BIAMA</t>
  </si>
  <si>
    <t>sjuez1726gar@justiciamilitar.gov.co</t>
  </si>
  <si>
    <t>sjuez1727gar@justiciamilitar.gov.co</t>
  </si>
  <si>
    <t>PALACIO DE JUSTICIA PENAL MILITAR Y POLICIAL "TN NILTON JALVIN BERMÚDEZ"</t>
  </si>
  <si>
    <t>Carerra 4 Calle 34 Vía al rodadero - Batallón de Infanteria General Jose María Cordova</t>
  </si>
  <si>
    <t>sjuez1728gar@justiciamilitar.gov.co</t>
  </si>
  <si>
    <t>sjjuez176deIPMPOL@justiciamilitar.gov.co</t>
  </si>
  <si>
    <t>Kilómetro 1 Vía La Mesa Valledupar Batallón de Artillería No. 2. "La Popa".</t>
  </si>
  <si>
    <t>sjuez1731gar@justiciamilitar.gov.co</t>
  </si>
  <si>
    <t>Palacio de Justicia Penal Militar y Policial"CABO TERCERO YECID ROJAS LOSADA"</t>
  </si>
  <si>
    <t>BRIM1</t>
  </si>
  <si>
    <t>sjuez1733gar@justiciamilitar.gov.co</t>
  </si>
  <si>
    <t>sjuez1734gar@justiciamilitar.gov.co</t>
  </si>
  <si>
    <t>PALACIO DE JUSTICIA PENAL MILITAR Y POLICIAL S2. RUBÉN ALFREDO GARCÍA ACOSTA</t>
  </si>
  <si>
    <t>sjjuez1736con@justiciamilitar.gov.co</t>
  </si>
  <si>
    <t>Juzgado 1737 Penal Militar y Policial de Control de Garantías</t>
  </si>
  <si>
    <t>juzgado1737gar@justiciamilitar.gov.co</t>
  </si>
  <si>
    <t>BR18</t>
  </si>
  <si>
    <t>sjuez1737gar@justiciamilitar.gov.co</t>
  </si>
  <si>
    <t>Juzgado 1738 Penal Militar y Policial de Control de Garantías</t>
  </si>
  <si>
    <t>juzgado1738gar@justiciamilitar.gov.co</t>
  </si>
  <si>
    <t>DIV4</t>
  </si>
  <si>
    <t xml:space="preserve">Kilómetro 7 Vía Puerto López Cantón Militar de Apiay / Cuarta División del Ejército. Palacio de Justicia </t>
  </si>
  <si>
    <t>sjuez1738gar@justiciamilitar.gov.co</t>
  </si>
  <si>
    <t>Juzgado 1739 Penal Militar y Policial de Control de Garantías</t>
  </si>
  <si>
    <t>juzgado1739gar@justiciamilitar.gov.co</t>
  </si>
  <si>
    <t>BRCN No. 1</t>
  </si>
  <si>
    <t>Fuerte Militar de Larandia Caqueta</t>
  </si>
  <si>
    <t>Juzgado 1740 Penal Militar y Policial de Control de Garantías</t>
  </si>
  <si>
    <t>juzgado1740gar@justiciamilitar.gov.co</t>
  </si>
  <si>
    <t>FNS</t>
  </si>
  <si>
    <t xml:space="preserve">Calle 1 Carrera 1. Edifico Comando / Comando de la Fuerza Naval del Sur. </t>
  </si>
  <si>
    <t>Fiscalía General Penal Militar y Policial</t>
  </si>
  <si>
    <t xml:space="preserve">Auxiliar Judicial del Fiscal General Penal Militar y Policial </t>
  </si>
  <si>
    <t>yuli.herrera@justiciamilitar.gov.co</t>
  </si>
  <si>
    <t>jorge.giraldo@justiciamilitar.gov.co</t>
  </si>
  <si>
    <t xml:space="preserve">Fiscal Penal Militar y Policial Delegado ante el Tribunal Superior Militar y Policial </t>
  </si>
  <si>
    <t xml:space="preserve">Fiscalía 1 Penal Militar Delegadas ante el Tribunal Superior Militar y Policial </t>
  </si>
  <si>
    <t>monica.bustos@justiciamilitar.gov.co</t>
  </si>
  <si>
    <t xml:space="preserve">Secretario de las Fiscalías Penales Militares y Policiales delegadas ante el Tribunal Superior Militar y Policial </t>
  </si>
  <si>
    <t xml:space="preserve">Fiscalías Penales y Policiales delegadas ante el Tribunal Superior MIlitar y Policial </t>
  </si>
  <si>
    <t>dalia.beltran@justiciamilitar.gov.co</t>
  </si>
  <si>
    <t>Auxiliar Judicial de las Fiscalías Penales Militares y Policiales delegadas ante el Tribunal Superior Militar y Policial</t>
  </si>
  <si>
    <t>sandra.rivera@justiciamilitar.gov.co</t>
  </si>
  <si>
    <t>Fiscal Penal Militar y Policial Delegado ante Juez Penal Militar y Policial de Conocimiento Especializado</t>
  </si>
  <si>
    <t>Fiscalía 2201 Penal Militar y Policial Delegada ante Juez Penal Militar y Policial de Conocimiento Especializado</t>
  </si>
  <si>
    <t>fiscal2201conesp@justiciamilitar.gov.co</t>
  </si>
  <si>
    <t>afiscal2201esp@justiciamilitar.gov.co</t>
  </si>
  <si>
    <t>Fiscalía 2202 Penal Militar y Policial Delegada ante Juez Penal Militar y Policial de Conocimiento Especializado</t>
  </si>
  <si>
    <t>fiscal2202conesp@justiciamilitar.gov.co</t>
  </si>
  <si>
    <t>Fiscalía 2203 Penal Militar y Policial Delegada ante Juez Penal Militar y Policial de Conocimiento Especializado</t>
  </si>
  <si>
    <t>fiscal2203conesp@justiciamilitar.gov.co</t>
  </si>
  <si>
    <t>sfiscal2405con@justiciamilitar.gov.co</t>
  </si>
  <si>
    <t>Fiscalía 2204 Penal Militar y Policial Delegada ante Juez Penal Militar y Policial de Conocimiento Especializado</t>
  </si>
  <si>
    <t>fiscalia2204coes@justiciamilitar.gov.co</t>
  </si>
  <si>
    <t>Fiscalía 2204 Penal Militar y Policial delegada ante Juez Penal Militar y Policial de Conocimiento Especializado</t>
  </si>
  <si>
    <t>sfiscal2204coes@justiciamilitar.gov.co</t>
  </si>
  <si>
    <t>Fiscalía 2205 Penal Militar y Policial Delegada ante Juez Penal Militar y Policial de Conocimiento Especializado</t>
  </si>
  <si>
    <t>fiscalia2205coes@justiciamilitar.gov.co</t>
  </si>
  <si>
    <t>Fiscalía 2205 Penal Militar y Policial delegada ante Juez Penal Militar y Policial de Conocimiento Especializado</t>
  </si>
  <si>
    <t>sfiscal2205coes@justiciamilitar.gov.co</t>
  </si>
  <si>
    <t>Fiscalía 2206 Penal Militar y Policial Delegada ante la Unidad Especial de Fiscalías para las Operaciones Militares y Procedimientos Policiales - UNEFI</t>
  </si>
  <si>
    <t>fiscalia2206unefi@justiciamilitar.gov.co</t>
  </si>
  <si>
    <t>EMAVI</t>
  </si>
  <si>
    <t>Fiscalía 2207 Penal Militar y Policial Delegada ante la Unidad Especial de Fiscalías para las Operaciones Militares y Procedimientos Policiales - UNEFI</t>
  </si>
  <si>
    <t>fiscalia2207unefi@justiciamilitar.gov.co</t>
  </si>
  <si>
    <t>Fiscalía 2208 Penal Militar y Policial Delegada ante Juez Penal Militar y Policial de Conocimiento Especializado</t>
  </si>
  <si>
    <t>sfiscal2208coes@justiciamilitar.gov.co</t>
  </si>
  <si>
    <t>Fiscalía 2209 Penal Militar y Policial Delegada ante Juez Penal Militar y Policial de Conocimiento Especializado</t>
  </si>
  <si>
    <t>fiscalia2209coes@justiciamilitar.gov.co</t>
  </si>
  <si>
    <t>Fiscalía 2209 Penal Militar y Policial delegada ante Juez Penal Militar y Policial de Conocimiento Especializado</t>
  </si>
  <si>
    <t>sfiscal2209coes@justiciamilitar.gov.co</t>
  </si>
  <si>
    <t xml:space="preserve"> Carrera 48 No. 45 - 58 Piso 1 /Barrio Calendaria 
Instalaciones Policia Metropolitana Valle de Aburra</t>
  </si>
  <si>
    <t>Fiscalía 2210 Penal Militar y Policial Delegada ante Juez Penal Militar y Policial de Conocimiento Especializado</t>
  </si>
  <si>
    <t>fiscalia2210coes@justiciamilitar.gov.co</t>
  </si>
  <si>
    <t>Fiscalía 2210 Penal Militar y Policial delegada ante Juez Penal Militar y Policial de Conocimiento Especializado</t>
  </si>
  <si>
    <t>sfiscal2210coes@justiciamilitar.gov.co</t>
  </si>
  <si>
    <t>Fiscalía 2212 Penal Militar y Policial Delegada ante Juez Penal Militar y Policial de Conocimiento Especializado</t>
  </si>
  <si>
    <t>fiscalia2212coes@justiciamilitar.gov.co</t>
  </si>
  <si>
    <t>Fiscalía 2222 Penal Militar y Policial Delegada ante Juez Penal Militar y Policial de Conocimiento Especializado</t>
  </si>
  <si>
    <t>afiscal2404con@justiciamilitar.gov.co</t>
  </si>
  <si>
    <t>Fiscalía 2223 Penal Militar y Policial Delegada ante Juez Penal Militar y Policial de Conocimiento Especializado</t>
  </si>
  <si>
    <t>sfiscal2223coes@justiciamilitar.gov.co</t>
  </si>
  <si>
    <t>Fiscalía 2225 Penal Militar y Policial Delegada ante Juez Penal Militar y Policial de Conocimiento Especializado</t>
  </si>
  <si>
    <t>fiscalia2225coes@justiciamilitar.gov.co</t>
  </si>
  <si>
    <t>Fiscalía 2226 Penal Militar y Policial Delegada ante Juez Penal Militar y Policial de Conocimiento Especializado</t>
  </si>
  <si>
    <t>fiscalia2226coes@justiciamilitar.gov.co</t>
  </si>
  <si>
    <t>Fiscalía 2226 Penal Militar y Policial delegada ante Juez Penal Militar y Policial de Conocimiento Especializado</t>
  </si>
  <si>
    <t>Fiscalía 2227 Penal Militar y Policial Delegada ante Juez Penal Militar y Policial de Conocimiento Especializado</t>
  </si>
  <si>
    <t>fiscalia2227coes@justiciamilitar.gov.co</t>
  </si>
  <si>
    <t>Fiscalía 2227 Penal Militar y Policial delegada ante Juez Penal Militar y Policial de Conocimiento Especializado</t>
  </si>
  <si>
    <t>sfiscal2227coes@justiciamilitar.gov.co</t>
  </si>
  <si>
    <t>Fiscalía 2228 Penal Militar y Policial Delegada ante Juez Penal Militar y Policial de Conocimiento Especializado</t>
  </si>
  <si>
    <t>fiscalia2228coes@justiciamilitar.gov.co</t>
  </si>
  <si>
    <t>Fiscalía 2228 Penal Militar y Policial delegada ante Juez Penal Militar y Policial de Conocimiento Especializado</t>
  </si>
  <si>
    <t>sfiscal2228coes@justiciamilitar.gov.co</t>
  </si>
  <si>
    <t>Fiscalía 2229 Penal Militar y Policial Delegada ante Juez Penal Militar y Policial de Conocimiento Especializado</t>
  </si>
  <si>
    <t>fiscalia2229coes@justiciamilitar.gov.co</t>
  </si>
  <si>
    <t>Fiscalía 2230 Penal Militar y Policial Delegada ante Juez Penal Militar y Policial de Conocimiento Especializado</t>
  </si>
  <si>
    <t>fiscalia2230coes@justiciamilitar.gov.co</t>
  </si>
  <si>
    <t>Fiscalía 2231 Penal Militar y Policial Delegada ante Juez Penal Militar y Policial de Conocimiento Especializado</t>
  </si>
  <si>
    <t>fiscalia2231coes@justiciamilitar.gov.co</t>
  </si>
  <si>
    <t>Fiscal Penal Militar y Policial Delegado ante Juez Penal Militar y Policial de Conocimiento</t>
  </si>
  <si>
    <t xml:space="preserve">Fiscalía 2401 Penal Militar y Policial Delegada ante Juez Penal Militar y Policial de Conocimiento </t>
  </si>
  <si>
    <t>fiscal2401con@justiciamilitar.gov.co</t>
  </si>
  <si>
    <t>afiscal2401con@justiciamilitar.gov.co</t>
  </si>
  <si>
    <t xml:space="preserve">Fiscalía 2402 Penal Militar y Policial Delegada ante Juez Penal Militar y Policial de Conocimiento </t>
  </si>
  <si>
    <t>fiscal2402con@justiciamilitar.gov.co</t>
  </si>
  <si>
    <t>afiscal2402con@justiciamilitar.gov.co</t>
  </si>
  <si>
    <t xml:space="preserve">Fiscalía 2403 Penal Militar y Policial Delegada ante Juez Penal Militar y Policial de Conocimiento </t>
  </si>
  <si>
    <t>fiscal2403con@justiciamilitar.gov.co</t>
  </si>
  <si>
    <t>afiscal2403con@justiciamilitar.gov.co</t>
  </si>
  <si>
    <t xml:space="preserve">Fiscalía 2404 Penal Militar y Policial Delegada ante Juez Penal Militar y Policial de Conocimiento </t>
  </si>
  <si>
    <t>fiscal2404con@justiciamilitar.gov.co</t>
  </si>
  <si>
    <t xml:space="preserve">Fiscalía 2404 Penal Militar y Policial delegada ante Juez Penal Militar y Policial de Conocimiento </t>
  </si>
  <si>
    <t>sffiscal2404conocimiento@justiciamilitar.gov.co</t>
  </si>
  <si>
    <t xml:space="preserve">Fiscalía 2405 Penal Militar y Policial Delegada ante Juez Penal Militar y Policial de Conocimiento </t>
  </si>
  <si>
    <t>fiscalia2405con@justiciamilitar.gov.co</t>
  </si>
  <si>
    <t xml:space="preserve">Fiscalía 2406 Penal Militar y Policial Delegada ante Juez Penal Militar y Policial de Conocimiento </t>
  </si>
  <si>
    <t>fiscalia2406con@justiciamilitar.gov.co</t>
  </si>
  <si>
    <t>sfiscal2406con@justiciamilitar.gov.co</t>
  </si>
  <si>
    <t>DEUIL</t>
  </si>
  <si>
    <t xml:space="preserve">Fiscalía 2407 Penal Militar y Policial Delegada ante Juez Penal Militar y Policial de Conocimiento </t>
  </si>
  <si>
    <t>fiscalia2407con@justiciamilitar.gov.co</t>
  </si>
  <si>
    <t xml:space="preserve">Fiscalía 2407 Penal Militar y Policial delegada ante Juez Penal Militar y Policial de Conocimiento </t>
  </si>
  <si>
    <t>sfiscal2407con@justiciamilitar.gov.co</t>
  </si>
  <si>
    <t xml:space="preserve">Fiscalía 2419 Penal Militar y Policial Delegada ante Juez Penal Militar y Policial de Conocimiento </t>
  </si>
  <si>
    <t>fiscalia2419con@justiciamilitar.gov.co</t>
  </si>
  <si>
    <t>sfiscal2419con@justiciamilitar.gov.co</t>
  </si>
  <si>
    <t xml:space="preserve">Fiscalía 2420 Penal Militar y Policial Delegada ante Juez Penal Militar y Policial de Conocimiento </t>
  </si>
  <si>
    <t>sfiscal2420con@justiciamilitar.gov.co</t>
  </si>
  <si>
    <t>Fiscalía 2421 Penal Militar y Policial Delegada ante Juez Penal Militar y Policial de Conocimiento</t>
  </si>
  <si>
    <t xml:space="preserve">Fiscalía 2421 Penal Militar y Policial delegada ante Juez Penal Militar y Policial de Conocimiento </t>
  </si>
  <si>
    <t>sfiscal2421con@justiciamilitar.gov.co</t>
  </si>
  <si>
    <t xml:space="preserve">Fiscalía 2422 Penal Militar y Policial Delegada ante Juez Penal Militar y Policial de Conocimiento </t>
  </si>
  <si>
    <t>fiscalia2422con@justiciamilitar.gov.co</t>
  </si>
  <si>
    <t>DERIS</t>
  </si>
  <si>
    <t>Avenida Las Américas No. 46-35, Piso 3
 Comando Policia Metropolitana de Pereira
Frente a Homecenter</t>
  </si>
  <si>
    <t>sfiscal2422con@justiciamilitar.gov.co</t>
  </si>
  <si>
    <t xml:space="preserve">Fiscalía 2423 Penal Militar y Policial Delegada ante Juez Penal Militar y Policial de Conocimiento </t>
  </si>
  <si>
    <t>fiscalia2423con@justiciamilitar.gov.co</t>
  </si>
  <si>
    <t>sfiscal2423con@justiciamilitar.gov.co</t>
  </si>
  <si>
    <t xml:space="preserve">Fiscalía 2424 Penal Militar y Policial Delegada ante Juez Penal Militar y Policial de Conocimiento </t>
  </si>
  <si>
    <t>fiscalia2424con@justiciamilitar.gov.co</t>
  </si>
  <si>
    <t>sfiscal2424con@justiciamilitar.gov.co</t>
  </si>
  <si>
    <t xml:space="preserve">Fiscalía 2425 Penal Militar y Policial Delegada ante Juez Penal Militar y Policial de Conocimiento </t>
  </si>
  <si>
    <t>fiscalia2425con@justiciamilitar.gov.co</t>
  </si>
  <si>
    <t xml:space="preserve">Fiscalía 2426 Penal Militar y Policial Delegada ante Juez Penal Militar y Policial de Conocimiento </t>
  </si>
  <si>
    <t>fiscalia2426con@justiciamilitar.gov.co</t>
  </si>
  <si>
    <t>sfiscal2426con@justiciamilitar.gov.co</t>
  </si>
  <si>
    <t>DEVAL</t>
  </si>
  <si>
    <t xml:space="preserve">Fiscalía 2427 Penal Militar y Policial Delegada ante Juez Penal Militar y Policial de Conocimiento </t>
  </si>
  <si>
    <t>fiscalia2427con@justiciamilitar.gov.co</t>
  </si>
  <si>
    <t>sfiscal2427con@justiciamilitar.gov.co</t>
  </si>
  <si>
    <t>BAPAL</t>
  </si>
  <si>
    <t xml:space="preserve">Fiscalía 2428 Penal Militar y Policial Delegada ante Juez Penal Militar y Policial de Conocimiento </t>
  </si>
  <si>
    <t>fiscalia2428con@justiciamilitar.gov.co</t>
  </si>
  <si>
    <t>sfiscal2428con@justiciamilitar.gov.co</t>
  </si>
  <si>
    <t xml:space="preserve">Fiscalía 2429 Penal Militar y Policial Delegada ante Juez Penal Militar y Policial de Conocimiento </t>
  </si>
  <si>
    <t>fiscalia2429con@justiciamilitar.gov.co</t>
  </si>
  <si>
    <t>sfiscal2429con@justiciamilitar.gov.co</t>
  </si>
  <si>
    <t xml:space="preserve">Fiscalía 2430 Penal Militar y Policial Delegada ante Juez Penal Militar y Policial de Conocimiento </t>
  </si>
  <si>
    <t>fiscalia2430con@justiciamilitar.gov.co</t>
  </si>
  <si>
    <t>sfiscal2430con@justiciamilitar.gov.co</t>
  </si>
  <si>
    <t xml:space="preserve">Fiscalía 2431 Penal Militar y Policial Delegada ante Juez Penal Militar y Policial de Conocimiento </t>
  </si>
  <si>
    <t>fiscalia2431con@justiciamilitar.gov.co</t>
  </si>
  <si>
    <t>sfiscal2431con@justiciamilitar.gov.co</t>
  </si>
  <si>
    <t>Carrera 16 No. 21-300 - Novena Brigada. Batallón Tenerife</t>
  </si>
  <si>
    <t xml:space="preserve">Fiscalía 2432 Penal Militar y Policial Delegada ante Juez Penal Militar y Policial de Conocimiento </t>
  </si>
  <si>
    <t>fiscalia2432con@justiciamilitar.gov.co</t>
  </si>
  <si>
    <t>sfiscal2432con@justiciamilitar.gov.co</t>
  </si>
  <si>
    <t xml:space="preserve">Fiscalía 2433 Penal Militar y Policial Delegada ante Juez Penal Militar y Policial de Conocimiento </t>
  </si>
  <si>
    <t>fiscalia2433con@justiciamilitar.gov.co</t>
  </si>
  <si>
    <t>sfiscal2433con@justiciamilitar.gov.co</t>
  </si>
  <si>
    <t>BISUC</t>
  </si>
  <si>
    <t>Carrera 9 No. 6-25</t>
  </si>
  <si>
    <t xml:space="preserve">Fiscalía 2434 Penal Militar y Policial Delegada ante Juez Penal Militar y Policial de Conocimiento </t>
  </si>
  <si>
    <t>fiscalia2434con@justiciamilitar.gov.co</t>
  </si>
  <si>
    <t>sfiscal2434con@justiciamilitar.gov.co</t>
  </si>
  <si>
    <t xml:space="preserve">Fiscalía 2435 Penal Militar y Policial Delegada ante Juez Penal Militar y Policial de Conocimiento </t>
  </si>
  <si>
    <t>fiscalia2435con@justiciamilitar.gov.co</t>
  </si>
  <si>
    <t>sfiscal2435con@justiciamilitar.gov.co</t>
  </si>
  <si>
    <t>BIRIF</t>
  </si>
  <si>
    <t xml:space="preserve">Fiscalía 2436 Penal Militar y Policial Delegada ante Juez Penal Militar y Policial de Conocimiento </t>
  </si>
  <si>
    <t>fiscalia2436con@justiciamilitar.gov.co</t>
  </si>
  <si>
    <t>sfiscal2436con@justiciamilitar.gov.co</t>
  </si>
  <si>
    <t xml:space="preserve">Carrera 76 No. 50-175, Barrio los Colores.
Canton Militar Cuarta Brigada. </t>
  </si>
  <si>
    <t xml:space="preserve">Fiscalía 2437 Penal Militar y Policial Delegada ante Juez Penal Militar y Policial de Conocimiento </t>
  </si>
  <si>
    <t>fiscalia2437con@justiciamilitar.gov.co</t>
  </si>
  <si>
    <t xml:space="preserve">Fiscalía 2438 Penal Militar y Policial Delegada ante Juez Penal Militar y Policial de Conocimiento </t>
  </si>
  <si>
    <t>fiscalia2438con@justiciamilitar.gov.co</t>
  </si>
  <si>
    <t>Fiscalía 2438 Penal Militar y Policial delegada ante Juez Penal Militar y Policial de Conocimiento</t>
  </si>
  <si>
    <t>sfiscal2483con@justiciamilitar.gov.co</t>
  </si>
  <si>
    <t xml:space="preserve">Fiscalía 2439 Penal Militar y Policial Delegada ante Juez Penal Militar y Policial de Conocimiento </t>
  </si>
  <si>
    <t>fiscalia2439con@justiciamilitar.gov.co</t>
  </si>
  <si>
    <t>GMCOR</t>
  </si>
  <si>
    <t xml:space="preserve">Calle 71 # 65-20 Medellín Departamento de Policía de Antioquia </t>
  </si>
  <si>
    <t xml:space="preserve">Fiscalía 2439 Penal Militar y Policial delegada ante Juez Penal Militar y Policial de Conocimiento </t>
  </si>
  <si>
    <t>sfiscal2439con@justiciamilitar.gov.co</t>
  </si>
  <si>
    <t xml:space="preserve">Fiscalía 2440 Penal Militar y Policial Delegada ante Juez Penal Militar y Policial de Conocimiento </t>
  </si>
  <si>
    <t>fiscalia2440con@justiciamilitar.gov.co</t>
  </si>
  <si>
    <t>Carrera 76 No. 50-175. Barrio los Colores, Cuarta Brigada</t>
  </si>
  <si>
    <t>sfiscal2440con@justiciamilitar.gov.co</t>
  </si>
  <si>
    <t xml:space="preserve">Fiscalía 2441 Penal Militar y Policial Delegada ante Juez Penal Militar y Policial de Conocimiento </t>
  </si>
  <si>
    <t>fiscalia2441con@justiciamilitar.gov.co</t>
  </si>
  <si>
    <t xml:space="preserve">Fiscalía 2441 Penal Militar y Policial delegada ante Juez Penal Militar y Policial de Conocimiento </t>
  </si>
  <si>
    <t>sfiscal2441con@justiciamilitar.gov.co</t>
  </si>
  <si>
    <t xml:space="preserve">Fiscalía 2442 Penal Militar y Policial Delegada ante Juez Penal Militar y Policial de Conocimiento </t>
  </si>
  <si>
    <t>fiscalia2442con@justiciamilitar.gov.co</t>
  </si>
  <si>
    <t>CACOM5</t>
  </si>
  <si>
    <t xml:space="preserve">Fiscalía 2442 Penal Militar y Policial delegada ante Juez Penal Militar y Policial de Conocimiento </t>
  </si>
  <si>
    <t xml:space="preserve">Fiscalía 2443 Penal Militar y Policial Delegada ante Juez Penal Militar y Policial de Conocimiento </t>
  </si>
  <si>
    <t>fiscalia2443con@justiciamilitar.gov.co</t>
  </si>
  <si>
    <t xml:space="preserve">Fiscalía 2443 Penal Militar y Policial delegada ante Juez Penal Militar y Policial de Conocimiento </t>
  </si>
  <si>
    <t>sfiscal2443con@justiciamilitar.gov.co</t>
  </si>
  <si>
    <t xml:space="preserve">Fiscalía 2444 Penal Militar y Policial Delegada ante Juez Penal Militar y Policial de Conocimiento </t>
  </si>
  <si>
    <t>fiscalia2444con@justiciamilitar.gov.co</t>
  </si>
  <si>
    <t>DECHO</t>
  </si>
  <si>
    <t>Calle 29 No. 1-60 Barrio: Cristo Rey
Instalaciones Comando Departamento de Policía Chocó, Bloque Administrativo, Piso 3 Área Jurídica</t>
  </si>
  <si>
    <t>sfiscal2444con@justiciamilitar.gov.co</t>
  </si>
  <si>
    <t xml:space="preserve">Fiscalía 2447 Penal Militar y Policial Delegada ante Juez Penal Militar y Policial de Conocimiento </t>
  </si>
  <si>
    <t>fiscalia2447con@justiciamilitar.gov.co</t>
  </si>
  <si>
    <t>BR15</t>
  </si>
  <si>
    <t>KILOMETRO 4 VIA PACURITA BARRIO OBAPO BRIGADA 15</t>
  </si>
  <si>
    <t xml:space="preserve">Fiscalía 2447 Penal Militar y Policial delegada ante Juez Penal Militar y Policial de Conocimiento </t>
  </si>
  <si>
    <t>sfiscal2447con@justiciamilitar.gov.co</t>
  </si>
  <si>
    <t xml:space="preserve">Fiscalía 2454 Penal Militar y Policial Delegada ante Juez Penal Militar y Policial de Conocimiento </t>
  </si>
  <si>
    <t>sfiscal2454con@justiciamilitar.gov.co</t>
  </si>
  <si>
    <t xml:space="preserve">Fiscalía 2455 Penal Militar y Policial Delegada ante Juez Penal Militar y Policial de Conocimiento </t>
  </si>
  <si>
    <t>BIVER</t>
  </si>
  <si>
    <t>Batallon de Ingenieros de combate No. 2 General "Javier y Vergara Velasco" Carrera Oriental Vía Aeropuerto. Cantón Militar de Malambo. Binar</t>
  </si>
  <si>
    <t>sfiscal2455con@justiciamilitar.gov.co</t>
  </si>
  <si>
    <t xml:space="preserve">Fiscalía 2456 Penal Militar y Policial Delegada ante Juez Penal Militar y Policial de Conocimiento </t>
  </si>
  <si>
    <t>fiscalia2456con@justiciamilitar.gov.co</t>
  </si>
  <si>
    <t>BAS02</t>
  </si>
  <si>
    <t>Calle 79 No. 68-00 Batallón de Policía Militar No. 2</t>
  </si>
  <si>
    <t>sfiscal2456con@justiciamilitar.gov.co</t>
  </si>
  <si>
    <t>Calle79 No. 68-00 Batallón de Policía Militar No. 2</t>
  </si>
  <si>
    <t xml:space="preserve">Fiscalía 2457 Penal Militar y Policial Delegada ante Juez Penal Militar y Policial de Conocimiento </t>
  </si>
  <si>
    <t>fiscalia2457con@justiciamilitar.gov.co</t>
  </si>
  <si>
    <t>DEATA</t>
  </si>
  <si>
    <t>sfiscal2457con@justiciamilitar.gov.co</t>
  </si>
  <si>
    <t xml:space="preserve">Fiscalía 2458 Penal Militar y Policial Delegada ante Juez Penal Militar y Policial de Conocimiento </t>
  </si>
  <si>
    <t>BIM12</t>
  </si>
  <si>
    <t xml:space="preserve">Fiscalía 2459 Penal Militar y Policial Delegada ante Juez Penal Militar y Policial de Conocimiento </t>
  </si>
  <si>
    <t>DEBOL</t>
  </si>
  <si>
    <t>sfiscal2459con@justiciamilitar.gov.co</t>
  </si>
  <si>
    <t xml:space="preserve">Fiscalía 2462 Penal Militar y Policial Delegada ante Juez Penal Militar y Policial de Conocimiento </t>
  </si>
  <si>
    <t>sfiscal2462con@justiciamilitar.gov.co</t>
  </si>
  <si>
    <t xml:space="preserve">Fiscalía 2463 Penal Militar y Policial Delegada ante Juez Penal Militar y Policial de Conocimiento </t>
  </si>
  <si>
    <t>sfiscal2463con@juspemil.onmicrosoft.com</t>
  </si>
  <si>
    <t xml:space="preserve">Fiscalía 2464 Penal Militar y Policial Delegada ante Juez Penal Militar y Policial de Conocimiento </t>
  </si>
  <si>
    <t>sfiscal2464con@justiciamilitar.gov.co</t>
  </si>
  <si>
    <t xml:space="preserve">Fiscalía 2465 Penal Militar y Policial Delegada ante Juez Penal Militar y Policial de Conocimiento </t>
  </si>
  <si>
    <t>sfiscal2465con@justiciamilitar.gov.co</t>
  </si>
  <si>
    <t xml:space="preserve">Fiscalía 2466 Penal Militar y Policial Delegada ante Juez Penal Militar y Policial de Conocimiento </t>
  </si>
  <si>
    <t>fiscalia2466con@justiciamilitar.gov.co</t>
  </si>
  <si>
    <t>DEGUA</t>
  </si>
  <si>
    <t>Carrera 15 con Calle 7 Esquina 
Comando de Policía La Guajira</t>
  </si>
  <si>
    <t xml:space="preserve">Fiscalía 2466 Penal Militar y Policial delegada ante Juez Penal Militar y Policial de Conocimiento </t>
  </si>
  <si>
    <t>sfiscal2466con@justiciamilitar.gov.co</t>
  </si>
  <si>
    <t xml:space="preserve">Fiscalía 2468 Penal Militar y Policial Delegada ante Juez Penal Militar y Policial de Conocimiento </t>
  </si>
  <si>
    <t>DESUC</t>
  </si>
  <si>
    <t>Carrera 19 No. 25 - 116 Piso 2 / Comando de Departamento de Policía Sucre</t>
  </si>
  <si>
    <t>sfiscal2468con@justiciamilitar.gov.co</t>
  </si>
  <si>
    <t xml:space="preserve">Fiscalía 2469 Penal Militar y Policial Delegada ante Juez Penal Militar y Policial de Conocimiento </t>
  </si>
  <si>
    <t>sfiscal2469con@justiciamilitar.gov.co</t>
  </si>
  <si>
    <t xml:space="preserve">Fiscalía 2470 Penal Militar y Policial Delegada ante Juez Penal Militar y Policial de Conocimiento </t>
  </si>
  <si>
    <t>fiscalia2470con@justiciamilitar.gov.co</t>
  </si>
  <si>
    <t>sfiscal2470con@justiciamilitar.gov.co</t>
  </si>
  <si>
    <t xml:space="preserve">Fiscalía 2471 Penal Militar y Policial Delegada ante Juez Penal Militar y Policial de Conocimiento </t>
  </si>
  <si>
    <t>BISAN</t>
  </si>
  <si>
    <t>sjjuez2471con@justiciamilitar.gov.co</t>
  </si>
  <si>
    <t xml:space="preserve">Fiscalía 2472 Penal Militar y Policial Delegada ante Juez Penal Militar y Policial de Conocimiento </t>
  </si>
  <si>
    <t>sjjuez2472con@justiciamilitar.gov.co</t>
  </si>
  <si>
    <t xml:space="preserve">Fiscalía 2473 Penal Militar y Policial Delegada ante Juez Penal Militar y Policial de Conocimiento </t>
  </si>
  <si>
    <t>fiscalia2473con@justiciamilitar.gov.co</t>
  </si>
  <si>
    <t xml:space="preserve">Fiscalía 2474 Penal Militar y Policial Delegada ante Juez Penal Militar y Policial de Conocimiento </t>
  </si>
  <si>
    <t>sfiscal2474con@justiciamilitar.gov.co</t>
  </si>
  <si>
    <t>PALACIO DE JUSTICIA PENAL MILITAR Y POLICIAL "C3. YECID ROJAS LOSADA"</t>
  </si>
  <si>
    <t xml:space="preserve">Fiscalía 2475 Penal Militar y Policial Delegada ante Juez Penal Militar y Policial de Conocimiento </t>
  </si>
  <si>
    <t>sfiscal2475con@justiciamilitar.gov.co</t>
  </si>
  <si>
    <t xml:space="preserve">Fiscalía 2476 Penal Militar y Policial Delegada ante Juez Penal Militar y Policial de Conocimiento </t>
  </si>
  <si>
    <t>BR7</t>
  </si>
  <si>
    <t>sfiscal2476con@justiciamilitar.gov.co</t>
  </si>
  <si>
    <t xml:space="preserve">Fiscalía 2477 Penal Militar y Policial Delegada ante Juez Penal Militar y Policial de Conocimiento </t>
  </si>
  <si>
    <t>sfiscal2477con@justiciamilitar.gov.co</t>
  </si>
  <si>
    <t>GMRPI</t>
  </si>
  <si>
    <t>Km 2 Vía Puerto Nariño - Grupo de Caballería No. 18 General Gabriel Reveiz Pizarro / Saravena</t>
  </si>
  <si>
    <t xml:space="preserve">Fiscalía 2478 Penal Militar y Policial Delegada ante Juez Penal Militar y Policial de Conocimiento </t>
  </si>
  <si>
    <t>fiscalia2478con@justiciamilitar.gov.co</t>
  </si>
  <si>
    <t>sfiscal2478con@justiciamilitar.gov.co</t>
  </si>
  <si>
    <t>BIRAN</t>
  </si>
  <si>
    <t xml:space="preserve">Fiscalía 2479 Penal Militar y Policial Delegada ante Juez Penal Militar y Policial de Conocimiento </t>
  </si>
  <si>
    <t>sfiscal2479con@justiciamilitar.gov.co</t>
  </si>
  <si>
    <t>BR16</t>
  </si>
  <si>
    <t xml:space="preserve">Calle 6 transversal 15 Vía marginal de la selva / Cantón Militar Manare Decima sexta brigada. </t>
  </si>
  <si>
    <t xml:space="preserve">Fiscalía 2480 Penal Militar y Policial Delegada ante Juez Penal Militar y Policial de Conocimiento </t>
  </si>
  <si>
    <t>fiscalia2480con@justiciamilitar.gov.co</t>
  </si>
  <si>
    <t>sfiscal2480con@justiciamilitar.gov.co</t>
  </si>
  <si>
    <t xml:space="preserve">Fiscalía 2481 Penal Militar y Policial Delegada ante Juez Penal Militar y Policial de Conocimiento </t>
  </si>
  <si>
    <t>BR28</t>
  </si>
  <si>
    <t>sfiscal2481con@justiciamilitar.gov.co</t>
  </si>
  <si>
    <t>DEVAU</t>
  </si>
  <si>
    <t xml:space="preserve">Fiscalía 2483 Penal Militar y Policial Delegada ante Juez Penal Militar y Policial de Conocimiento </t>
  </si>
  <si>
    <t>BRIM12</t>
  </si>
  <si>
    <t xml:space="preserve">Fiscalía 2484 Penal Militar y Policial Delegada ante Juez Penal Militar y Policial de Conocimiento </t>
  </si>
  <si>
    <t>sfiscal2484con@justiciamilitar.gov.co</t>
  </si>
  <si>
    <t>BR26</t>
  </si>
  <si>
    <t>Calle 11 No. 10-102 Brigada de Selva No. 26</t>
  </si>
  <si>
    <t xml:space="preserve">Fiscalía 2485 Penal Militar y Policial Delegada ante Juez Penal Militar y Policial de Conocimiento </t>
  </si>
  <si>
    <t>sfiscal2485con@justiciamilitar.gov.co</t>
  </si>
  <si>
    <t>BALOC</t>
  </si>
  <si>
    <t>Batallón de Artillería No 27 BG. LUIS ERNESTO ORDOÑES CASTILLO / Santana - Puerto Asís</t>
  </si>
  <si>
    <t xml:space="preserve">Fiscalía 2486 Penal Militar y Policial Delegada ante Juez Penal Militar y Policial de Conocimiento </t>
  </si>
  <si>
    <t>fiscalia2486con@justiciamilitar.gov.co</t>
  </si>
  <si>
    <t xml:space="preserve">Fiscalía 2486 Penal Militar y Policial delegada ante Juez Penal Militar y Policial de Conocimiento </t>
  </si>
  <si>
    <t>DEPUY</t>
  </si>
  <si>
    <t>Calle 8 No. 8 - 56. Barrio: Centro / Comando de Policia Mocoa</t>
  </si>
  <si>
    <t xml:space="preserve">Fiscalía 2487 Penal Militar y Policial Delegada ante Juez Penal Militar y Policial de Conocimiento </t>
  </si>
  <si>
    <t>fiscalia2487con@justiciamilitar.gov.co</t>
  </si>
  <si>
    <t xml:space="preserve">Fiscalía 2487 Penal Militar y Policial delegada ante Juez Penal Militar y Policial de Conocimiento </t>
  </si>
  <si>
    <t>sfiscal2487con@justiciamilitar.gov.co</t>
  </si>
  <si>
    <t>DIV6</t>
  </si>
  <si>
    <t xml:space="preserve">Fiscalía 2488 Penal Militar y Policial Delegada ante Juez Penal Militar y Policial de Conocimiento </t>
  </si>
  <si>
    <t>fiscalia2488con@justiciamilitar.gov.co</t>
  </si>
  <si>
    <t>DECAQ</t>
  </si>
  <si>
    <t>Calle 10 A No. 11-40 Barrio: Juan 23, PISO 3 
Comando de Policía Caquetá</t>
  </si>
  <si>
    <t xml:space="preserve">Fiscalía 2488 Penal Militar y Policial delegada ante Juez Penal Militar y Policial de Conocimiento </t>
  </si>
  <si>
    <t>sfiscal2488con@justiciamilitar.gov.co</t>
  </si>
  <si>
    <t xml:space="preserve">Fiscalía 2489 Penal Militar y Policial Delegada ante Juez Penal Militar y Policial de Conocimiento </t>
  </si>
  <si>
    <t>fiscalia2489con@justiciamilitar.gov.co</t>
  </si>
  <si>
    <t xml:space="preserve">Fiscalía 2489 Penal Militar y Policial delegada ante Juez Penal Militar y Policial de Conocimiento </t>
  </si>
  <si>
    <t xml:space="preserve">Fiscalía 2490 Penal Militar y Policial Delegada ante Juez Penal Militar y Policial de Conocimiento </t>
  </si>
  <si>
    <t>fiscalia2490con@justiciamilitar.gov.co</t>
  </si>
  <si>
    <t xml:space="preserve">Fiscalía 2490 Penal Militar y Policial delegada ante Juez Penal Militar y Policial de Conocimiento </t>
  </si>
  <si>
    <t>sfiscal2490con@justiciamilitar.gov.co</t>
  </si>
  <si>
    <t xml:space="preserve">Fiscalía 2491 Penal Militar y Policial Delegada ante Juez Penal Militar y Policial de Conocimiento </t>
  </si>
  <si>
    <t>fiscalia2491con@justiciamilitar.gov.co</t>
  </si>
  <si>
    <t xml:space="preserve">Fiscalía 2491 Penal Militar y Policial delegada ante Juez Penal Militar y Policial de Conocimiento </t>
  </si>
  <si>
    <t xml:space="preserve">Fiscalía 2492 Penal Militar y Policial Delegada ante Juez Penal Militar y Policial de Conocimiento </t>
  </si>
  <si>
    <t>fiscalia2492con@justiciamilitar.gov.co</t>
  </si>
  <si>
    <t xml:space="preserve">Fiscalía 2492 Penal Militar y Policial delegada ante Juez Penal Militar y Policial de Conocimiento </t>
  </si>
  <si>
    <t>sfiscal2492con@justiciamilitar.gov.co</t>
  </si>
  <si>
    <t xml:space="preserve">Fiscalía 2493 Penal Militar y Policial Delegada ante Juez Penal Militar y Policial de Conocimiento </t>
  </si>
  <si>
    <t>fiscalia2493con@justiciamilitar.gov.co</t>
  </si>
  <si>
    <t xml:space="preserve">Fiscalía 2493 Penal Militar y Policial delegada ante Juez Penal Militar y Policial de Conocimiento </t>
  </si>
  <si>
    <t>sfiscal2493con@justiciamilitar.gov.co</t>
  </si>
  <si>
    <t xml:space="preserve">Fiscalía 2494 Penal Militar y Policial Delegada ante Juez Penal Militar y Policial de Conocimiento </t>
  </si>
  <si>
    <t>fiscalia2494con@justiciamilitar.gov.co</t>
  </si>
  <si>
    <t xml:space="preserve">Fiscalía 2494 Penal Militar y Policial delegada ante Juez Penal Militar y Policial de Conocimiento </t>
  </si>
  <si>
    <t xml:space="preserve">Fiscalía 2495 Penal Militar y Policial Delegada ante Juez Penal Militar y Policial de Conocimiento </t>
  </si>
  <si>
    <t>fiscalia2495con@justiciamilitar.gov.co</t>
  </si>
  <si>
    <t xml:space="preserve">Fiscalía 2495 Penal Militar y Policial delegada ante Juez Penal Militar y Policial de Conocimiento </t>
  </si>
  <si>
    <t>sfiscal2495con@justiciamilitar.gov.co</t>
  </si>
  <si>
    <t xml:space="preserve">Fiscalía 2496 Penal Militar y Policial Delegada ante Juez Penal Militar y Policial de Conocimiento </t>
  </si>
  <si>
    <t>fiscalia2496con@justiciamilitar.gov.co</t>
  </si>
  <si>
    <t xml:space="preserve">Fiscalía 2496 Penal Militar y Policial delegada ante Juez Penal Militar y Policial de Conocimiento </t>
  </si>
  <si>
    <t>sfiscal2496con@justiciamilitar.gov.co</t>
  </si>
  <si>
    <t xml:space="preserve">Fiscalía 2497 Penal Militar y Policial Delegada ante Juez Penal Militar y Policial de Conocimiento </t>
  </si>
  <si>
    <t>fiscalia2497con@justiciamilitar.gov.co</t>
  </si>
  <si>
    <t xml:space="preserve">Fiscalía 2497 Penal Militar y Policial delegada ante Juez Penal Militar y Policial de Conocimiento </t>
  </si>
  <si>
    <t>sfiscal2497con@justiciamilitar.gov.co</t>
  </si>
  <si>
    <t xml:space="preserve">Fiscalía 2498 Penal Militar y Policial Delegada ante Juez Penal Militar y Policial de Conocimiento </t>
  </si>
  <si>
    <t>fiscalia2498con@justiciamilitar.gov.co</t>
  </si>
  <si>
    <t>DIV05</t>
  </si>
  <si>
    <t xml:space="preserve">Fiscalía 2498 Penal Militar y Policial delegada ante Juez Penal Militar y Policial de Conocimiento </t>
  </si>
  <si>
    <t>sfiscal2498con@justiciamilitar.gov.co</t>
  </si>
  <si>
    <t xml:space="preserve">Fiscalía 2499 Penal Militar y Policial Delegada ante Juez Penal Militar y Policial de Conocimiento </t>
  </si>
  <si>
    <t>fiscalia2499con@justiciamilitar.gov.co</t>
  </si>
  <si>
    <t xml:space="preserve">Fiscalía 2499 Penal Militar y Policial delegada ante Juez Penal Militar y Policial de Conocimiento </t>
  </si>
  <si>
    <t>sfiscal2499con@justiciamilitar.gov.co</t>
  </si>
  <si>
    <t xml:space="preserve">Fiscalía 24100 Penal Militar y Policial Delegada ante Juez Penal Militar y Policial de Conocimiento </t>
  </si>
  <si>
    <t>fiscalia24100con@justiciamilitar.gov.co</t>
  </si>
  <si>
    <t xml:space="preserve">Fiscalía 24100 Penal Militar y Policial delegada ante Juez Penal Militar y Policial de Conocimiento </t>
  </si>
  <si>
    <t>sfiscal24100con@justiciamilitar.gov.co</t>
  </si>
  <si>
    <t xml:space="preserve">Fiscalía 24101 Penal Militar y Policial Delegada ante Juez Penal Militar y Policial de Conocimiento </t>
  </si>
  <si>
    <t>fiscalia24101con@justiciamilitar.gov.co</t>
  </si>
  <si>
    <t xml:space="preserve">Calle 6 transversal 15 Vía marginal de la selva / Canto Militar Manare Decima sexta brigada. </t>
  </si>
  <si>
    <t xml:space="preserve">Fiscalía 24101 Penal Militar y Policial delegada ante Juez Penal Militar y Policial de Conocimiento </t>
  </si>
  <si>
    <t>sfiscal24101con@justiciamilitar.gov.co</t>
  </si>
  <si>
    <t xml:space="preserve">Fiscalía 24102 Penal Militar y Policial Delegada ante Juez Penal Militar y Policial de Conocimiento </t>
  </si>
  <si>
    <t>fiscalia24102con@justiciamilitar.gov.co</t>
  </si>
  <si>
    <t xml:space="preserve">Fiscalía 24102 Penal Militar y Policial delegada ante Juez Penal Militar y Policial de Conocimiento </t>
  </si>
  <si>
    <t>sfiscal24102con@justiciamilitar.gov.co</t>
  </si>
  <si>
    <t>sandra.castillo@justiciamilitar.gov.co</t>
  </si>
  <si>
    <t>david.moreno@justiciamilitar.gov.co</t>
  </si>
  <si>
    <t>daniela.torres@justiciamilitar.gov.co</t>
  </si>
  <si>
    <t>COMANDO DE POLICIA METROPOLITANA CARTAGENA</t>
  </si>
  <si>
    <t>Coordinador Nacional del Cuerpo Técnico de Investigación de la Justicia Penal Militar y Policial</t>
  </si>
  <si>
    <t>Cuerpo Técnico de Investigación de la Justicia Penal Militar y Policial</t>
  </si>
  <si>
    <t>maria.gonzalez@justiciamilitar.gov.co</t>
  </si>
  <si>
    <t>Coordinador Regional del Cuerpo Técnico de Investigación de la Justicia Penal Militar y Policial</t>
  </si>
  <si>
    <t>hugo.alvarado@justiciamilitar.gov.co</t>
  </si>
  <si>
    <t xml:space="preserve">Juez de Inspección </t>
  </si>
  <si>
    <t>juezinspcgfm@justiciamilitar.gov.co</t>
  </si>
  <si>
    <t>sjjuzpinsCGFFMM@justiciamilitar.gov.co</t>
  </si>
  <si>
    <t>Fiscal Penal Militar ante Juez de Instancia de Inspección COGFM</t>
  </si>
  <si>
    <t>Juez de Inspección</t>
  </si>
  <si>
    <t>juezinspejc@justiciamilitar.gov.co</t>
  </si>
  <si>
    <t>sjjuezinspejc@justiciamilitar.gov.co</t>
  </si>
  <si>
    <t>Fiscal ante Juez de Inspección</t>
  </si>
  <si>
    <t xml:space="preserve">fiscal8anteji@justiciamilitar.gov.co </t>
  </si>
  <si>
    <t>sffiscal8anteji@justiciamilitar.gov.co</t>
  </si>
  <si>
    <t>Fiscal Penal Militar ante Juez de División</t>
  </si>
  <si>
    <t>fiscal9antejd@justiciamilitar.gov.co</t>
  </si>
  <si>
    <t>sffiscal9antejd@justiciamilitar.gov.co</t>
  </si>
  <si>
    <t>Juez de Brigada</t>
  </si>
  <si>
    <t>juez2debrigada@justiciamilitar.gov.co</t>
  </si>
  <si>
    <t>sjJuez2deBrigada@justiciamilitar.gov.co</t>
  </si>
  <si>
    <t>BR2</t>
  </si>
  <si>
    <t>Carrera 58 No. 59-136. Barrio: Modelo</t>
  </si>
  <si>
    <t>juez3debrigada@justiciamilitar.gov.co</t>
  </si>
  <si>
    <t>sjjuez3debrigada@justiciamilitar.gov.co</t>
  </si>
  <si>
    <t xml:space="preserve">juez6debrigada@justiciamilitar.gov.co </t>
  </si>
  <si>
    <t>sjjuez6debrigada@justiciamilitar.gov.co</t>
  </si>
  <si>
    <t>Juez7deBrigada@justiciamilitar.gov.co</t>
  </si>
  <si>
    <t>sjjuez7debrigada@justiciamilitar.gov.co</t>
  </si>
  <si>
    <t>Juez8deBrigada@justiciamilitar.gov.co</t>
  </si>
  <si>
    <t>sjjuez8debri@justiciamilitar.gov.co</t>
  </si>
  <si>
    <t>Juez9deBrigada@justiciamilitar.gov.co</t>
  </si>
  <si>
    <t>sjjuez9debrigada@justiciamilitar.gov.co</t>
  </si>
  <si>
    <t>Juez10deBrigada@justiciamilitar.gov.co</t>
  </si>
  <si>
    <t>sjjuez10debri@justiciamilitar.gov.co</t>
  </si>
  <si>
    <t>BR10</t>
  </si>
  <si>
    <t>Juez12deBrigada@justiciamilitar.gov.co</t>
  </si>
  <si>
    <t>sjjuez12debrigada@justiciamilitar.gov.co</t>
  </si>
  <si>
    <t>Juez15deBrigada@justiciamilitar.gov.co</t>
  </si>
  <si>
    <t>sjjuez15debrigada@justiciamilitar.gov.co</t>
  </si>
  <si>
    <t>Fiscal Penal Militar ante Juzgado de Brigada</t>
  </si>
  <si>
    <t>Fiscal12anteJB@justiciamilitar.gov.co</t>
  </si>
  <si>
    <t>sffiscal12antejb@justiciamilitar.gov.co</t>
  </si>
  <si>
    <t>BIBOY</t>
  </si>
  <si>
    <t>Fiscal15anteJBri@justiciamilitar.gov.co</t>
  </si>
  <si>
    <t>sffis15antejb@justiciamilitar.gov.co</t>
  </si>
  <si>
    <t>sffiscal16antejb@justiciamilitar.gov.co</t>
  </si>
  <si>
    <t>sffiscal17antejb@justiciamilitar.gov.co</t>
  </si>
  <si>
    <t>Fiscal19anteJB@justiciamilitar.gov.co</t>
  </si>
  <si>
    <t>sffiscal19antejb@justiciamilitar.gov.co</t>
  </si>
  <si>
    <t>sffis21antejb@justiciamilitar.gov.co</t>
  </si>
  <si>
    <t>Fiscal22anteJB@justiciamilitar.gov.co</t>
  </si>
  <si>
    <t>sffiscal22antejb@justiciamilitar.gov.co</t>
  </si>
  <si>
    <t>Fiscal23anteJB@justiciamilitar.gov.co</t>
  </si>
  <si>
    <t>sfFiscal23anteJB@justiciamilitar.gov.co</t>
  </si>
  <si>
    <t>sffiscal24antejb@justiciamilitar.gov.co</t>
  </si>
  <si>
    <t>Fiscal25anteJB@justiciamilitar.gov.co</t>
  </si>
  <si>
    <t>BAJES</t>
  </si>
  <si>
    <t>Calle 45 No. 18-85 Barrio Buenos Aires. Batallón de Artillería No. 4</t>
  </si>
  <si>
    <t>sffiscal25antejb@justiciamilitar.gov.co</t>
  </si>
  <si>
    <t>Fiscal28anteJB@justiciamilitar.gov.co</t>
  </si>
  <si>
    <t>BIOSP</t>
  </si>
  <si>
    <t>sffiscal28antejb@justiciamilitar.gov.co</t>
  </si>
  <si>
    <t>Fiscal29anteJB@justiciamilitar.gov.co</t>
  </si>
  <si>
    <t xml:space="preserve">Calle 71 No. 65-20 Medellín
Departamento de Policía de Antioquia </t>
  </si>
  <si>
    <t>sffiscal29antejb@justiciamilitar.gov.co</t>
  </si>
  <si>
    <t>Juez de Instrucción Penal Militar</t>
  </si>
  <si>
    <t>Juez6deIPM@justiciamilitar.gov.co</t>
  </si>
  <si>
    <t>BIJUL</t>
  </si>
  <si>
    <t>sjjuez6deipm@justiciamilitar.gov.co</t>
  </si>
  <si>
    <t>Kilómetro 3 Vía Las Animas Itsmina. Unión Panamericana. Batallon De Ingenieros No. 15. " Gral. Julio Londoño Londoño".</t>
  </si>
  <si>
    <t>sin dato</t>
  </si>
  <si>
    <t>sjjuez7deIPM@justiciamilitar.gov.co</t>
  </si>
  <si>
    <t>Juez8deIPM@justiciamilitar.gov.co</t>
  </si>
  <si>
    <t>sjjuez8deipm@justiciamilitar.gov.co</t>
  </si>
  <si>
    <t>Juez9deIPM@justiciamilitar.gov.co</t>
  </si>
  <si>
    <t>sjjuez9deipm@justiciamilitar.gov.co</t>
  </si>
  <si>
    <t>Juez10deIPM@justiciamilitar.gov.co</t>
  </si>
  <si>
    <t>sjjuez10deipm@justiciamilitar.gov.co</t>
  </si>
  <si>
    <t>juzgado13deipm@justiciamilitar.gov.co</t>
  </si>
  <si>
    <t>sjjuzgado13deipm@justiciamilitar.gov.co</t>
  </si>
  <si>
    <t>sjjuez14deipm@justiciamilitar.gov.co</t>
  </si>
  <si>
    <t>juez15deipm@justiciamilitar.gov.co</t>
  </si>
  <si>
    <t>sjjuez15ipm@justiciamilitar.gov.co</t>
  </si>
  <si>
    <t>Juez16deIPM@justiciamilitar.gov.co</t>
  </si>
  <si>
    <t>sjjuez16deIPM@justiciamilitar.gov.co</t>
  </si>
  <si>
    <t>Juez17deIPM@justiciamilitar.gov.co</t>
  </si>
  <si>
    <t>sjjuez17deIPM@justiciamilitar.gov.co</t>
  </si>
  <si>
    <t>sjjuez18deipm@justiciamilitar.gov.co</t>
  </si>
  <si>
    <t>sjjuez20deipm@justiciamilitar.gov.co</t>
  </si>
  <si>
    <t>Juez24deIPM@justiciamilitar.gov.co</t>
  </si>
  <si>
    <t>sjJuez24deIPM@justiciamilitar.gov.co</t>
  </si>
  <si>
    <t>Juez26deIPM@justiciamilitar.gov.co</t>
  </si>
  <si>
    <t>sjjuez26deipm@justiciamilitar.gov.co</t>
  </si>
  <si>
    <t>Juez28deIPM@justiciamilitar.gov.co</t>
  </si>
  <si>
    <t>sjjuez28deipm@justiciamilitar.gov.co</t>
  </si>
  <si>
    <t>sjjuez30deipm@justiciamilitar.gov.co</t>
  </si>
  <si>
    <t>BR22</t>
  </si>
  <si>
    <t>Juez31deIPM@justiciamilitar.gov.co</t>
  </si>
  <si>
    <t>sjjuez32deipm@justiciamilitar.gov.co</t>
  </si>
  <si>
    <t>Juez33deIPM@justiciamilitar.gov.co</t>
  </si>
  <si>
    <t>sjjuez33deipm@justiciamilitar.gov.co</t>
  </si>
  <si>
    <t>Calle 1 No. 16 - 35. Barrio: Flor De Mi Llano. Brigada No. 18.</t>
  </si>
  <si>
    <t>sjjuez34deipm@justiciamilitar.gov.co</t>
  </si>
  <si>
    <t>Juez35deIPM@justiciamilitar.gov.co</t>
  </si>
  <si>
    <t>sjjuez35deipm@justiciamilitar.gov.co</t>
  </si>
  <si>
    <t>Juez36deIPM@justiciamilitar.gov.co</t>
  </si>
  <si>
    <t>sjJuez36deIPM@justiciamilitar.gov.co</t>
  </si>
  <si>
    <t>sjjuez37deipm@justiciamilitar.gov.co</t>
  </si>
  <si>
    <t>juez38deipm@justiciamilitar.gov.co</t>
  </si>
  <si>
    <t>sjjuez38deipm@justiciamilitar.gov.co</t>
  </si>
  <si>
    <t>FUTCO</t>
  </si>
  <si>
    <t>Juez39deIPM@justiciamilitar.gov.co</t>
  </si>
  <si>
    <t>sjjuez39deipm@justiciamilitar.gov.co</t>
  </si>
  <si>
    <t>BICOD</t>
  </si>
  <si>
    <t>Juez40deIPM@justiciamilitar.gov.co</t>
  </si>
  <si>
    <t>sjjuez42deipm@justiciamilitar.gov.co</t>
  </si>
  <si>
    <t>BIVEN</t>
  </si>
  <si>
    <t>BICIS</t>
  </si>
  <si>
    <t>Juez44deIPM@justiciamilitar.gov.co</t>
  </si>
  <si>
    <t>sjjuez44deipm@justiciamilitar.gov.co</t>
  </si>
  <si>
    <t>BASAM</t>
  </si>
  <si>
    <t>Av. 30 de Agosto No. 50 - 32./ Batallón de Artillería No. 8 "Batalla de San Mateo".</t>
  </si>
  <si>
    <t>Juez45deIPM@justiciamilitar.gov.co</t>
  </si>
  <si>
    <t>sjjuez45deipm@justiciamilitar.gov.co</t>
  </si>
  <si>
    <t>Juez46deIPM@justiciamilitar.gov.co</t>
  </si>
  <si>
    <t>sjjuez46deipm@justiciamilitar.gov.co</t>
  </si>
  <si>
    <t>BR27</t>
  </si>
  <si>
    <t>Juez47deIPM@justiciamilitar.gov.co</t>
  </si>
  <si>
    <t>sjjuez47deIPM@justiciamilitar.gov.co</t>
  </si>
  <si>
    <t>BIPAR</t>
  </si>
  <si>
    <t>Juez50deIPM@justiciamilitar.gov.co</t>
  </si>
  <si>
    <t>sjjuez50deipm@justiciamilitar.gov.co</t>
  </si>
  <si>
    <t>Juez51deIPM@justiciamilitar.gov.co</t>
  </si>
  <si>
    <t>Juez52deIPM@justiciamilitar.gov.co</t>
  </si>
  <si>
    <t>sjjuez52deipm@justiciamilitar.gov.co</t>
  </si>
  <si>
    <t>sjjuez53deipm@justiciamilitar.gov.co</t>
  </si>
  <si>
    <t>Pueblo Tapao
Montenegro</t>
  </si>
  <si>
    <t>Juez55deIPM@justiciamilitar.gov.co</t>
  </si>
  <si>
    <t>sjjuez55ipm@justiciamilitar.gov.co</t>
  </si>
  <si>
    <t>Juez56deIPM@justiciamilitar.gov.co</t>
  </si>
  <si>
    <t>BAEEV12</t>
  </si>
  <si>
    <t>Vía Nacional Aeropuerto Altamira a 10 minutos entre Garzón y Altamira. Batallón Especial Energético y Vial No. 12. “Cr. José María Tello"</t>
  </si>
  <si>
    <t>sjjuez56deipm@justiciamilitar.gov.co</t>
  </si>
  <si>
    <t>Juez57deIPM@justiciamilitar.gov.co</t>
  </si>
  <si>
    <t>BR12</t>
  </si>
  <si>
    <t xml:space="preserve">Calle 16 No. 16-00 Brigada 12. </t>
  </si>
  <si>
    <t>Juez58deIPM@justiciamilitar.gov.co</t>
  </si>
  <si>
    <t>BICAZ</t>
  </si>
  <si>
    <t>sjjuez58deipm@justiciamilitar.gov.co</t>
  </si>
  <si>
    <t>Juez60deIPM@justiciamilitar.gov.co</t>
  </si>
  <si>
    <t>sjjuez60deipm@justiciamilitar.gov.co</t>
  </si>
  <si>
    <t>Juez62deIPM@justiciamilitar.gov.co</t>
  </si>
  <si>
    <t>sjjuez62deipm@justiciamilitar.gov.co</t>
  </si>
  <si>
    <t>Juez63deIPM@justiciamilitar.gov.co</t>
  </si>
  <si>
    <t>sjjuez63deipm@justiciamilitar.gov.co</t>
  </si>
  <si>
    <t>Juez64deIPM@justiciamilitar.gov.co</t>
  </si>
  <si>
    <t>sjjuez64deipm@justiciamilitar.gov.co</t>
  </si>
  <si>
    <t>Juez65deIPM@justiciamilitar.gov.co</t>
  </si>
  <si>
    <t>sjjuez65deipm@justiciamilitar.gov.co</t>
  </si>
  <si>
    <t>Juez66deIPM@justiciamilitar.gov.co</t>
  </si>
  <si>
    <t>sjjuez66deipm@justiciamilitar.gov.co</t>
  </si>
  <si>
    <t>GMSIL</t>
  </si>
  <si>
    <t>Juez67deIPM@justiciamilitar.gov.co</t>
  </si>
  <si>
    <t>sjJuez67deIPM@justiciamilitar.gov.co</t>
  </si>
  <si>
    <t>Juez70deIPM@justiciamilitar.gov.co</t>
  </si>
  <si>
    <t>sjjuez70deipm@justiciamilitar.gov.co</t>
  </si>
  <si>
    <t>juez75deipm@justiciamilitar.gov.co</t>
  </si>
  <si>
    <t>BRCNA</t>
  </si>
  <si>
    <t xml:space="preserve"> Fuerte Militar Larandia. Instalaciones Brigada Especial Contra El Narcotráfico No. 1.</t>
  </si>
  <si>
    <t>sjjuez75deipm@justiciamilitar.gov.co</t>
  </si>
  <si>
    <t>Juez76deIPM@justiciamilitar.gov.co</t>
  </si>
  <si>
    <t>sjjuez76deipm@justiciamilitar.gov.co</t>
  </si>
  <si>
    <t>juzgado77deIPM@justiciamilitar.gov.co</t>
  </si>
  <si>
    <t>sjjuez77deipm@justiciamilitar.gov.co</t>
  </si>
  <si>
    <t>Juez78deIPM@justiciamilitar.gov.co</t>
  </si>
  <si>
    <t>sjjuez78deipm@justiciamilitar.gov.co</t>
  </si>
  <si>
    <t>Juez79deIPM@justiciamilitar.gov.co</t>
  </si>
  <si>
    <t>sjjuez79deipm@justiciamilitar.gov.co</t>
  </si>
  <si>
    <t>Juez81deIPM@justiciamilitar.gov.co</t>
  </si>
  <si>
    <t>sjjuez81deipm@justiciamilitar.gov.co</t>
  </si>
  <si>
    <t>Juez85deIPM@justiciamilitar.gov.co</t>
  </si>
  <si>
    <t>BIVAR</t>
  </si>
  <si>
    <t>sjjuez85deipm@justiciamilitar.gov.co</t>
  </si>
  <si>
    <t>Juez86deIPM@justiciamilitar.gov.co</t>
  </si>
  <si>
    <t>sjjuez86deipm@justiciamilitar.gov.co</t>
  </si>
  <si>
    <t>Juez88deIPM@justiciamilitar.gov.co</t>
  </si>
  <si>
    <t>sj2juez88deipm@justiciamilitar.gov.co</t>
  </si>
  <si>
    <t>sjjuez90deipm@justiciamilitar.gov.co</t>
  </si>
  <si>
    <t>Juez91deIPM@justiciamilitar.gov.co</t>
  </si>
  <si>
    <t>sjjuez91deipm@justiciamilitar.gov.co</t>
  </si>
  <si>
    <t>sjjuez92deipm@justiciamilitar.gov.co</t>
  </si>
  <si>
    <t>Juez93deIPM@justiciamilitar.gov.co</t>
  </si>
  <si>
    <t>sjjuez93deipm@justiciamilitar.gov.co</t>
  </si>
  <si>
    <t>Juez95deIPM@justiciamilitar.gov.co</t>
  </si>
  <si>
    <t>sjjuez95deipm@justiciamilitar.gov.co</t>
  </si>
  <si>
    <t>sjjuez96deipm@justiciamilitar.gov.co</t>
  </si>
  <si>
    <t>sjJuez97deIPM@justiciamilitar.gov.co</t>
  </si>
  <si>
    <t>juzgadoinspeccionarc@justiciamilitar.gov.co</t>
  </si>
  <si>
    <t>sjjuzgadoinspeccionarc@justiciamilitar.gov.co</t>
  </si>
  <si>
    <t>BIM13</t>
  </si>
  <si>
    <t xml:space="preserve">Kilometro 3 vía Cruz del Vizo a San Juan de Nepomuceno. Batllón de Infantería de Marina No. 13. </t>
  </si>
  <si>
    <t>fiscaliainspeccionarc@justiciamilitar.gov.co</t>
  </si>
  <si>
    <t>Carrera 2 No. 10-02 Av. San Martín Barrio Bocagrande Base Naval ARC "Bolívar" - Ed. Fuerza Naval del Caribe de Cartagena</t>
  </si>
  <si>
    <t>sffiscaliainspeccionarc@justiciamilitar.gov.co</t>
  </si>
  <si>
    <t>juez101deipmarc@justiciamilitar.gov.co</t>
  </si>
  <si>
    <t>sjjuez101deipmarc@justiciamilitar.gov.co</t>
  </si>
  <si>
    <t>Juez103deIPM@justiciamilitar.gov.co</t>
  </si>
  <si>
    <t>Juez104deIPM@justiciamilitar.gov.co</t>
  </si>
  <si>
    <t>BIM40</t>
  </si>
  <si>
    <t>sjjuez104ipm@justiciamilitar.gov.co</t>
  </si>
  <si>
    <t>BRIM-2</t>
  </si>
  <si>
    <t>Calle 8 No. 3-25 Av. Portuaria Antigua Zona Franca - Brigada de Infanteria de Marina No. 2</t>
  </si>
  <si>
    <t>sjjuez105deipm@justiciamilitar.gov.co</t>
  </si>
  <si>
    <t>Juez106deIPM@justiciamilitar.gov.co</t>
  </si>
  <si>
    <t>Juez107deIPM@justiciamilitar.gov.co</t>
  </si>
  <si>
    <t>sjjuez107deipm@justiciamilitar.gov.co</t>
  </si>
  <si>
    <t>BEIM</t>
  </si>
  <si>
    <t>Juez108deIPM@justiciamilitar.gov.co</t>
  </si>
  <si>
    <t>Juez109deIPM@justiciamilitar.gov.co</t>
  </si>
  <si>
    <t>sjjuez109deipm@justiciamilitar.gov.co</t>
  </si>
  <si>
    <t xml:space="preserve">juez110deipm@justiciamilitar.gov.co </t>
  </si>
  <si>
    <t>sjjuez110deipm@justiciamilitar.gov.co</t>
  </si>
  <si>
    <t xml:space="preserve">juezinspeccionfac@justiciamilitar.gov.co </t>
  </si>
  <si>
    <t>CACOM-1</t>
  </si>
  <si>
    <t>sjjuezinspeccionfac@justiciamilitar.gov.co</t>
  </si>
  <si>
    <t>fiscaliainspeccion@justiciamilitar.gov.co</t>
  </si>
  <si>
    <t>sffiscaliainspeccion@justiciamilitar.gov.co</t>
  </si>
  <si>
    <t>Fiscal Penal Militar ante Comando Aéreo</t>
  </si>
  <si>
    <t>FiscalanteCA122FAC@justiciamilitar.gov.co</t>
  </si>
  <si>
    <t>sFiscalCA122FAC@justiciamilitar.gov.co</t>
  </si>
  <si>
    <t>Fiscal Penal Militar ante Escuelas de Formación</t>
  </si>
  <si>
    <t>FiscaldeEFFAC@justiciamilitar.gov.co</t>
  </si>
  <si>
    <t>sffiscalEFFAC@justiciamilitar.gov.co</t>
  </si>
  <si>
    <t>sjjuez121deipm@justiciamilitar.gov.co</t>
  </si>
  <si>
    <t>Juez122deIPMFAC@justiciamilitar.gov.co</t>
  </si>
  <si>
    <t>sjJuez122IPMFAC@justiciamilitar.gov.co</t>
  </si>
  <si>
    <t>Juez124deIPMFAC@justiciamilitar.gov.co</t>
  </si>
  <si>
    <t>CACOM-6</t>
  </si>
  <si>
    <t>sjjuez124deipmfac@justiciamilitar.gov.co</t>
  </si>
  <si>
    <t>Juez127deIPMFAC@justiciamilitar.gov.co</t>
  </si>
  <si>
    <t>sjjuez127ipmfac@justiciamilitar.gov.co</t>
  </si>
  <si>
    <t>Juez de Dirección</t>
  </si>
  <si>
    <t>JuezdeDGPonal@justiciamilitar.gov.co</t>
  </si>
  <si>
    <t>sjjuezdedgponal@justiciamilitar.gov.co</t>
  </si>
  <si>
    <t>Fiscal ante Juez de Dirección</t>
  </si>
  <si>
    <t>Fiscal141anteJDG@justiciamilitar.gov.co</t>
  </si>
  <si>
    <t>sffiscal141JDG@justiciamilitar.gov.co</t>
  </si>
  <si>
    <t>Juez de Policía Metropolitana</t>
  </si>
  <si>
    <t>JuezdePolMetroBogota@justiciamilitar.gov.co</t>
  </si>
  <si>
    <t>sjJuezdePolMetroBogota@justiciamilitar.gov.co</t>
  </si>
  <si>
    <t>JuezdePolMetroVA@justiciamilitar.gov.co</t>
  </si>
  <si>
    <t>Carrera. 1 No. 33-00  Barrio Berlín, Estación de Policía San Francisco</t>
  </si>
  <si>
    <t>sjuezdepolmeval@justiciamilitar.gov.co</t>
  </si>
  <si>
    <t>JuezdePolMetroCali@justiciamilitar.gov.co</t>
  </si>
  <si>
    <t>sjJuezdePolMetroCali@justiciamilitar.gov.co</t>
  </si>
  <si>
    <t>Fiscal Penal Militar ante Policía Metropolitana</t>
  </si>
  <si>
    <t xml:space="preserve">fiscal146antejpmebog@justiciamilitar.gov.co </t>
  </si>
  <si>
    <t>sjjuez146deipmpol@justiciamilitar.gov.co</t>
  </si>
  <si>
    <t>Fiscal148JuPoMeVallA@justiciamilitar.gov.co</t>
  </si>
  <si>
    <t>sffiscal148jupomevalla@justiciamilitar.gov.co</t>
  </si>
  <si>
    <t>Fiscal149JuPoMeCali@justiciamilitar.gov.co</t>
  </si>
  <si>
    <t>sffiscal149jupomecali@justiciamilitar.gov.co</t>
  </si>
  <si>
    <t>Juez de Departamento de Policía</t>
  </si>
  <si>
    <t>juezdedptopolris@justiciamilitar.gov.co</t>
  </si>
  <si>
    <t>DEMET</t>
  </si>
  <si>
    <t>sjjuezdedptopolris@justiciamilitar.gov.co</t>
  </si>
  <si>
    <t>JuezdeDptoPolAtlanti@justiciamilitar.gov.co</t>
  </si>
  <si>
    <t>sjJuezdeDptoPolAtlanti@justiciamilitar.gov.co</t>
  </si>
  <si>
    <t>JuezdeDptoPolMeta@justiciamilitar.gov.co</t>
  </si>
  <si>
    <t>sjJuezdeDptoPolMeta@justiciamilitar.gov.co</t>
  </si>
  <si>
    <t>JuezdeDptoPolNari@justiciamilitar.gov.co</t>
  </si>
  <si>
    <t>sjJuezdeDptoPolNari@justiciamilitar.gov.co</t>
  </si>
  <si>
    <t xml:space="preserve">Fiscal Penal Militar ante Departamento de Policía </t>
  </si>
  <si>
    <t>Fiscal152anteJDPol@justiciamilitar.gov.co</t>
  </si>
  <si>
    <t>sfFiscal152anteJDPol@justiciamilitar.gov.co</t>
  </si>
  <si>
    <t>Fiscal154anteJDP@justiciamilitar.gov.co</t>
  </si>
  <si>
    <t>sffiscal154antejdp@justiciamilitar.gov.co</t>
  </si>
  <si>
    <t>Fiscalía 155 ante Juzgado de Departamento de Policía</t>
  </si>
  <si>
    <t>fiscal155antejdpol@justiciamilitar.gov.co</t>
  </si>
  <si>
    <t>Fiscal161anteJDPol@justiciamilitar.gov.co</t>
  </si>
  <si>
    <t>SFiscal161anteJDPol@justiciamilitar.gov.co</t>
  </si>
  <si>
    <t>DECOR</t>
  </si>
  <si>
    <t>Fiscal164anteJDPol@justiciamilitar.gov.co</t>
  </si>
  <si>
    <t>sffiscal164antejdpol@justiciamilitar.gov.co</t>
  </si>
  <si>
    <t>Fiscal165anteJDPol@justiciamilitar.gov.co</t>
  </si>
  <si>
    <t>sfFiscal165anteJDPol@justiciamilitar.gov.co</t>
  </si>
  <si>
    <t>sjjuez144deIPMPOL@justiciamilitar.gov.co</t>
  </si>
  <si>
    <t>Juez145deIPMPol@justiciamilitar.gov.co</t>
  </si>
  <si>
    <t>sjjuez145deipmpol@justiciamilitar.gov.co</t>
  </si>
  <si>
    <t>Juez146deIPMPol@justiciamilitar.gov.co</t>
  </si>
  <si>
    <t>DEGUV</t>
  </si>
  <si>
    <t>Juez148deIPMPol@justiciamilitar.gov.co</t>
  </si>
  <si>
    <t>sjjuez148deIPMPOL@justiciamilitar.gov.co</t>
  </si>
  <si>
    <t>Juez149deIPMPol@justiciamilitar.gov.co</t>
  </si>
  <si>
    <t>sjjuez149deIPMPOL@justiciamilitar.gov.co</t>
  </si>
  <si>
    <t>sjjuez153deipmpol@justiciamilitar.gov.co</t>
  </si>
  <si>
    <t>sjjuez153deIPMPOL@justiciamilitar.gov.co</t>
  </si>
  <si>
    <t>Juez154deIPMPol@justiciamilitar.gov.co</t>
  </si>
  <si>
    <t>sjjuez154deipmpol@justiciamilitar.gov.co</t>
  </si>
  <si>
    <t>DECAL</t>
  </si>
  <si>
    <t>Carrera 25 No. 32-50 Barrio Linares
Comando de Policía Metropolitana de Manizales</t>
  </si>
  <si>
    <t>Juez158deipmpol@justiciamilitar.gov.co</t>
  </si>
  <si>
    <t>sjjuez158deIPMPOL@justiciamilitar.gov.co</t>
  </si>
  <si>
    <t>Juez160deIPMPol@justiciamilitar.gov.co</t>
  </si>
  <si>
    <t>sjjuez160deIPMPOL@justiciamilitar.gov.co</t>
  </si>
  <si>
    <t>Juez161deIPMPol@justiciamilitar.gov.co</t>
  </si>
  <si>
    <t>sjjuez161deIPMPOL@justiciamilitar.gov.co</t>
  </si>
  <si>
    <t>juez163deipmpol@justiciamilitar.gov.co</t>
  </si>
  <si>
    <t>sjjuez163deIPMPOL@justiciamilitar.gov.co</t>
  </si>
  <si>
    <t>Juez164deIPMPol@justiciamilitar.gov.co</t>
  </si>
  <si>
    <t>sjjuez164deIPMPOL@justiciamilitar.gov.co</t>
  </si>
  <si>
    <t>Juez168deIPMPol@justiciamilitar.gov.co</t>
  </si>
  <si>
    <t>sjjuez168deIPMPOL@justiciamilitar.gov.co</t>
  </si>
  <si>
    <t>Juez170deIPMPol@justiciamilitar.gov.co</t>
  </si>
  <si>
    <t>sjjuez169deipmpol@justiciamilitar.gov.co</t>
  </si>
  <si>
    <t>Calle 14 No. 32 - 00 Batallón de Ingenireos Caldas (Guardía detras del estadio)</t>
  </si>
  <si>
    <t>Juez171deIPMPol@justiciamilitar.gov.co</t>
  </si>
  <si>
    <t>sjjuez171deipmpol@justiciamilitar.gov.co</t>
  </si>
  <si>
    <t>Juez172deipmpol@justiciamilitar.gov.co</t>
  </si>
  <si>
    <t>sjjuez172deipmpol@justiciamilitar.gov.co</t>
  </si>
  <si>
    <t>Sjjuez173deIPMPOL@justiciamilitar.gov.co</t>
  </si>
  <si>
    <t>Juez174deIPMPol@justiciamilitar.gov.co</t>
  </si>
  <si>
    <t>Sjjuez174deIPMPOL@justiciamilitar.gov.co</t>
  </si>
  <si>
    <t>DEARA</t>
  </si>
  <si>
    <t>Calle 15 Nº  7 - 180
Barrio Americas Av. Puente Internacional
Comando Departamento de Polícia Arauca</t>
  </si>
  <si>
    <t>Juez176deIPMPol@justiciamilitar.gov.co</t>
  </si>
  <si>
    <t>Carrera 43 No. 47-53 Barrio el Rosario, 2do piso
Comando de Polícia Metropolitana de Barranquilla</t>
  </si>
  <si>
    <t>sjjuez177deipmpol@justiciamilitar.gov.co</t>
  </si>
  <si>
    <t>Juez178deIPMPol@justiciamilitar.gov.co</t>
  </si>
  <si>
    <t>Carrera 4 No. 25A-09 Barrio: Manga, piso 3
Instalaciones Metropolitana de Policía de Cartagena</t>
  </si>
  <si>
    <t>sjjuez178deIPMPOL@justiciamilitar.gov.co</t>
  </si>
  <si>
    <t>Juez179deIPMPol@justiciamilitar.gov.co</t>
  </si>
  <si>
    <t>Sjjuez179deIPMPOL@justiciamilitar.gov.co</t>
  </si>
  <si>
    <t>sjjuez180deIPMPOL@justiciamilitar.gov.co</t>
  </si>
  <si>
    <t>Juez181deIPMPol@justiciamilitar.gov.co</t>
  </si>
  <si>
    <t>Calle 44  No. 35-96 Barrio El Triunfo
Comando de Departamento de Policía Meta</t>
  </si>
  <si>
    <t>sjjuez181deIPMPOL@justiciamilitar.gov.co</t>
  </si>
  <si>
    <t>Juez182deIPMPol@justiciamilitar.gov.co</t>
  </si>
  <si>
    <t>sjjuez182deIPMPOL@justiciamilitar.gov.co</t>
  </si>
  <si>
    <t>Juez183deIPMPol@justiciamilitar.gov.co</t>
  </si>
  <si>
    <t>sjjuez183deIPMPOL@justiciamilitar.gov.co</t>
  </si>
  <si>
    <t>Juez184deIPMPol@justiciamilitar.gov.co</t>
  </si>
  <si>
    <t>sjjuez184deIPMPOL@justiciamilitar.gov.co</t>
  </si>
  <si>
    <t>Calle 10 A No. 11-40 Barrio Juan 23, Piso 3 
Comando de Policía Caquetá</t>
  </si>
  <si>
    <t>Juez187deIPMPol@justiciamilitar.gov.co</t>
  </si>
  <si>
    <t>sjjuez187deipmpol@justiciamilitar.gov.co</t>
  </si>
  <si>
    <t>sjjuez188deipmpol@justiciamilitar.gov.co</t>
  </si>
  <si>
    <t>Juez189deIPMPol@justiciamilitar.gov.co</t>
  </si>
  <si>
    <t>sjjuez189deipmpol@justiciamilitar.gov.co</t>
  </si>
  <si>
    <t>Juez190deIPMPol@justiciamilitar.gov.co</t>
  </si>
  <si>
    <t>sjjuez190deIPMPOL@justiciamilitar.gov.co</t>
  </si>
  <si>
    <t>Juez191deIPMPol@justiciamilitar.gov.co</t>
  </si>
  <si>
    <t>Juez192deIPMPol@justiciamilitar.gov.co</t>
  </si>
  <si>
    <t>sjjuez192deipmpol@justiciamilitar.gov.co</t>
  </si>
  <si>
    <t>Juez193deIPMPol@justiciamilitar.gov.co</t>
  </si>
  <si>
    <t>Sjjuez193deIPMPOL@justiciamilitar.gov.co</t>
  </si>
  <si>
    <t>Juez194deIPMPol@justiciamilitar.gov.co</t>
  </si>
  <si>
    <t>sjjuez194deipmpol@justiciamilitar.gov.co</t>
  </si>
  <si>
    <t>Juez195deIPMPol@justiciamilitar.gov.co</t>
  </si>
  <si>
    <t>Sjjuez195deIPMPOL@justiciamilitar.gov.co</t>
  </si>
  <si>
    <t>METUN</t>
  </si>
  <si>
    <t>Carrera 11 No. 19-85 Barrio: Centro
Comando de Policía Metropolitana de Tunja</t>
  </si>
  <si>
    <t>sjuez1204cones@justiciamilitar.gov.co</t>
  </si>
  <si>
    <t>sjjuez154deIPMPOL@justiciamilitar.gov.co</t>
  </si>
  <si>
    <t>sjjuez21deipm@justiciamilitar.gov.co</t>
  </si>
  <si>
    <t>sfFiscal17anteJB@justiciamilitar.gov.co</t>
  </si>
  <si>
    <t>sjuez1306con@justiciamilitar.gov.co</t>
  </si>
  <si>
    <t>sjjuez23deipm@justiciamilitar.gov.co</t>
  </si>
  <si>
    <t>afiscal2202esp@justiciamilitar.gov.co</t>
  </si>
  <si>
    <t>afiscal2203esp@justiciamilitar.gov.co</t>
  </si>
  <si>
    <t>sfiscal2425con@justiciamilitar.gov.co</t>
  </si>
  <si>
    <t>sffis27antejb@justiciamilitar.gov.co</t>
  </si>
  <si>
    <t>sj2juez23deipm@justiciamilitar.gov.co</t>
  </si>
  <si>
    <t>Sjjuez175deIPMPOL@justiciamilitar.gov.co</t>
  </si>
  <si>
    <t>sjjuez177deIPMPOL@justiciamilitar.gov.co</t>
  </si>
  <si>
    <t>sjjuez171deIPMPOL@justiciamilitar.gov.co</t>
  </si>
  <si>
    <t>Juez15deIPM@justiciamilitar.gov.co</t>
  </si>
  <si>
    <t>sjjuez31deipm@justiciamilitar.gov.co</t>
  </si>
  <si>
    <t>sjjuez40deipm@justiciamilitar.gov.co</t>
  </si>
  <si>
    <t>sjjuez57deipm@justiciamilitar.gov.co</t>
  </si>
  <si>
    <t>sjjuez88deipm@justiciamilitar.gov.co</t>
  </si>
  <si>
    <t>sjjuez103deipm@justiciamilitar.gov.co</t>
  </si>
  <si>
    <t>sfanteprifnc@justiciamilitar.gov.co</t>
  </si>
  <si>
    <t>sjjuez106deipm@justiciamilitar.gov.co</t>
  </si>
  <si>
    <t>sjjuez108deipm@justiciamilitar.gov.co</t>
  </si>
  <si>
    <t>Sjjuez172deIPMPOL@justiciamilitar.gov.co</t>
  </si>
  <si>
    <t>sffiscal146antejpmebog@justiciamilitar.gov.co</t>
  </si>
  <si>
    <t>sjjuez170deIPMPOL@justiciamilitar.gov.co</t>
  </si>
  <si>
    <t>sjJuez127IPMFAC@justiciamilitar.gov.co</t>
  </si>
  <si>
    <t>Juez175deIPMPol@justiciamilitar.gov.co</t>
  </si>
  <si>
    <t>Juez177deIPMPol@justiciamilitar.gov.co</t>
  </si>
  <si>
    <t>sjjuez187deIPMPOL@justiciamilitar.gov.co</t>
  </si>
  <si>
    <t>sjjuez191deIPMPOL@justiciamilitar.gov.co</t>
  </si>
  <si>
    <t>sjjuez87deipm@justiciamilitar.gov.co</t>
  </si>
  <si>
    <t>fiscal2405con@justiciamilitar.gov.co</t>
  </si>
  <si>
    <t>phone3</t>
  </si>
  <si>
    <t>phone4</t>
  </si>
  <si>
    <t>1220/1221</t>
  </si>
  <si>
    <t>1218/1219</t>
  </si>
  <si>
    <t>2201/1360</t>
  </si>
  <si>
    <t>2309/2468</t>
  </si>
  <si>
    <t>1223/1224</t>
  </si>
  <si>
    <t>1225/1226</t>
  </si>
  <si>
    <t>2325/1326</t>
  </si>
  <si>
    <t>1327/1360</t>
  </si>
  <si>
    <t>1361/2350</t>
  </si>
  <si>
    <t>2351/2160</t>
  </si>
  <si>
    <t>2161/2441</t>
  </si>
  <si>
    <t>2242/2606</t>
  </si>
  <si>
    <t>2607/2506</t>
  </si>
  <si>
    <t>2507/2550</t>
  </si>
  <si>
    <t>2469/2608</t>
  </si>
  <si>
    <t>2208/2209</t>
  </si>
  <si>
    <t>2217/2218</t>
  </si>
  <si>
    <t>2221/2220</t>
  </si>
  <si>
    <t>2327/2327</t>
  </si>
  <si>
    <t>2328/2329</t>
  </si>
  <si>
    <t>2222/2224</t>
  </si>
  <si>
    <t>2225/2226</t>
  </si>
  <si>
    <t>2361/2300</t>
  </si>
  <si>
    <t>2470/2470</t>
  </si>
  <si>
    <t>2471/2404</t>
  </si>
  <si>
    <t>2404/2472</t>
  </si>
  <si>
    <t>2457/2458</t>
  </si>
  <si>
    <t>2459/2450</t>
  </si>
  <si>
    <t>2602/2610</t>
  </si>
  <si>
    <t>2611/2405</t>
  </si>
  <si>
    <t>2414/2415</t>
  </si>
  <si>
    <t>2408/2409</t>
  </si>
  <si>
    <t>2508/2509</t>
  </si>
  <si>
    <t>2477/1332</t>
  </si>
  <si>
    <t>2355/2423</t>
  </si>
  <si>
    <t>2410/2481</t>
  </si>
  <si>
    <t>2368/2369</t>
  </si>
  <si>
    <t>2512/2513</t>
  </si>
  <si>
    <t>2232/2233</t>
  </si>
  <si>
    <t>2372/2373</t>
  </si>
  <si>
    <t>2480/2411</t>
  </si>
  <si>
    <t>2412/2413</t>
  </si>
  <si>
    <t>1364/1365</t>
  </si>
  <si>
    <t>1334/1341</t>
  </si>
  <si>
    <t>1341/1341</t>
  </si>
  <si>
    <t>2173/2174</t>
  </si>
  <si>
    <t>2181/2308</t>
  </si>
  <si>
    <t>fiscalia2204coes@justiciamilitar.gov.co/sfiscal2204coes@justiciamilitar.gov.co</t>
  </si>
  <si>
    <t>1236/1230</t>
  </si>
  <si>
    <t>fiscalia2205coes@justiciamilitar.gov.co/sfiscal2205coes@justiciamilitar.gov.co</t>
  </si>
  <si>
    <t>fiscalia2209coes@justiciamilitar.gov.co/sfiscal2209coes@justiciamilitar.gov.co</t>
  </si>
  <si>
    <t>fiscalia2210coes@justiciamilitar.gov.co/sfiscal2210coes@justiciamilitar.gov.co</t>
  </si>
  <si>
    <t>fiscalia2227coes@justiciamilitar.gov.co/sfiscal2227coes@justiciamilitar.gov.co</t>
  </si>
  <si>
    <t>1343/1315</t>
  </si>
  <si>
    <t>fiscalia2228coes@justiciamilitar.gov.co/sfiscal2228coes@justiciamilitar.gov.co</t>
  </si>
  <si>
    <t>1245/1246</t>
  </si>
  <si>
    <t>fiscal2404con@justiciamilitar.gov.co/sffiscal2404conocimiento@justiciamilitar.gov.co</t>
  </si>
  <si>
    <t>fiscalia2407con@justiciamilitar.gov.co/sfiscal2407con@justiciamilitar.gov.co</t>
  </si>
  <si>
    <t>fiscalia2438con@justiciamilitar.gov.co/sfiscal2483con@justiciamilitar.gov.co</t>
  </si>
  <si>
    <t>fiscalia2439con@justiciamilitar.gov.co/sfiscal2439con@justiciamilitar.gov.co</t>
  </si>
  <si>
    <t>fiscalia2440con@justiciamilitar.gov.co/sfiscal2440con@justiciamilitar.gov.co</t>
  </si>
  <si>
    <t>2202/2203</t>
  </si>
  <si>
    <t>fiscalia2441con@justiciamilitar.gov.co/sfiscal2441con@justiciamilitar.gov.co</t>
  </si>
  <si>
    <t>2204/2205</t>
  </si>
  <si>
    <t>fiscalia2443con@justiciamilitar.gov.co/sfiscal2443con@justiciamilitar.gov.co</t>
  </si>
  <si>
    <t>fiscalia2444con@justiciamilitar.gov.co/sfiscal2444con@justiciamilitar.gov.co</t>
  </si>
  <si>
    <t>fiscalia2447con@justiciamilitar.gov.co/sfiscal2447con@justiciamilitar.gov.co</t>
  </si>
  <si>
    <t>2241/2245</t>
  </si>
  <si>
    <t>fiscalia2466con@justiciamilitar.gov.co/sfiscal2466con@justiciamilitar.gov.co</t>
  </si>
  <si>
    <t>fiscalia2487con@justiciamilitar.gov.co/sfiscal2487con@justiciamilitar.gov.co</t>
  </si>
  <si>
    <t>fiscalia2488con@justiciamilitar.gov.co/sfiscal2488con@justiciamilitar.gov.co</t>
  </si>
  <si>
    <t>fiscalia2490con@justiciamilitar.gov.co/sfiscal2490con@justiciamilitar.gov.co</t>
  </si>
  <si>
    <t>fiscalia2492con@justiciamilitar.gov.co/sfiscal2492con@justiciamilitar.gov.co</t>
  </si>
  <si>
    <t>1300/1301</t>
  </si>
  <si>
    <t>fiscalia2493con@justiciamilitar.gov.co/sfiscal2493con@justiciamilitar.gov.co</t>
  </si>
  <si>
    <t>fiscalia2495con@justiciamilitar.gov.co/sfiscal2495con@justiciamilitar.gov.co</t>
  </si>
  <si>
    <t>fiscalia2496con@justiciamilitar.gov.co/sfiscal2496con@justiciamilitar.gov.co</t>
  </si>
  <si>
    <t>fiscalia2497con@justiciamilitar.gov.co/sfiscal2497con@justiciamilitar.gov.co</t>
  </si>
  <si>
    <t>1344/1345</t>
  </si>
  <si>
    <t>fiscalia2498con@justiciamilitar.gov.co/sfiscal2498con@justiciamilitar.gov.co</t>
  </si>
  <si>
    <t>2418/2419</t>
  </si>
  <si>
    <t>fiscalia2499con@justiciamilitar.gov.co/sfiscal2499con@justiciamilitar.gov.co</t>
  </si>
  <si>
    <t>fiscalia24100con@justiciamilitar.gov.co/sfiscal24100con@justiciamilitar.gov.co</t>
  </si>
  <si>
    <t>fiscalia24101con@justiciamilitar.gov.co/sfiscal24101con@justiciamilitar.gov.co</t>
  </si>
  <si>
    <t>fiscalia24102con@justiciamilitar.gov.co/sfiscal24102con@justiciamilitar.gov.co</t>
  </si>
  <si>
    <t>2400/2401</t>
  </si>
  <si>
    <t>juzgado13deipm@justiciamilitar.gov.co/sjjuzgado13deipm@justiciamilitar.gov.co</t>
  </si>
  <si>
    <t>2221/2326</t>
  </si>
  <si>
    <t>Pueblo Tapao 
Montenegro</t>
  </si>
  <si>
    <t>LUNES A VIERNES DE 
08:00 A 17:00 HORAS</t>
  </si>
  <si>
    <t>LUNES A VIERNES DE 
08:00 A 18:00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</si>
</sst>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color indexed="8"/>
      <name val="Arial"/>
      <family val="2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12" fillId="33" borderId="10" xfId="0" applyFont="1" applyFill="1" applyBorder="1"/>
    <xf numFmtId="0" fontId="0" fillId="34" borderId="10" xfId="0" applyFill="1" applyBorder="1"/>
    <xf numFmtId="0" fontId="0" fillId="0" borderId="10" xfId="0" applyBorder="1"/>
    <xf numFmtId="0" fontId="21" fillId="35" borderId="11" xfId="1" applyFont="1" applyFill="1" applyBorder="1" applyAlignment="1">
      <alignment horizontal="center" vertical="center" wrapText="1"/>
    </xf>
    <xf numFmtId="3" fontId="21" fillId="35" borderId="11" xfId="1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4" fillId="0" borderId="11" xfId="1" applyFont="1" applyBorder="1" applyAlignment="1">
      <alignment horizontal="center" vertical="center" wrapText="1"/>
    </xf>
    <xf numFmtId="0" fontId="25" fillId="0" borderId="11" xfId="48" applyFont="1" applyFill="1" applyBorder="1" applyAlignment="1" applyProtection="1">
      <alignment horizontal="center" vertical="center"/>
    </xf>
    <xf numFmtId="0" fontId="20" fillId="36" borderId="11" xfId="49" quotePrefix="1" applyFill="1" applyBorder="1" applyAlignment="1">
      <alignment horizontal="center" vertical="center" wrapText="1"/>
    </xf>
    <xf numFmtId="0" fontId="24" fillId="36" borderId="11" xfId="1" applyFont="1" applyFill="1" applyBorder="1" applyAlignment="1">
      <alignment horizontal="center" vertical="center" wrapText="1"/>
    </xf>
    <xf numFmtId="0" fontId="20" fillId="0" borderId="11" xfId="49" quotePrefix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4" fillId="0" borderId="11" xfId="1" applyFont="1" applyBorder="1" applyAlignment="1">
      <alignment horizontal="center" vertical="top" wrapText="1"/>
    </xf>
    <xf numFmtId="0" fontId="24" fillId="0" borderId="13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5" fillId="0" borderId="0" xfId="48" applyFont="1" applyFill="1" applyBorder="1" applyAlignment="1" applyProtection="1">
      <alignment horizontal="center" vertical="center" wrapText="1"/>
    </xf>
    <xf numFmtId="0" fontId="12" fillId="33" borderId="0" xfId="0" applyFont="1" applyFill="1"/>
    <xf numFmtId="0" fontId="0" fillId="34" borderId="0" xfId="0" applyFill="1"/>
    <xf numFmtId="0" fontId="0" fillId="37" borderId="0" xfId="0" applyFill="1"/>
    <xf numFmtId="0" fontId="0" fillId="38" borderId="0" xfId="0" applyFill="1"/>
    <xf numFmtId="0" fontId="25" fillId="0" borderId="11" xfId="48" applyFont="1" applyFill="1" applyBorder="1" applyAlignment="1" applyProtection="1">
      <alignment horizontal="center" vertical="center" wrapText="1"/>
    </xf>
    <xf numFmtId="0" fontId="0" fillId="39" borderId="0" xfId="0" applyFill="1"/>
    <xf numFmtId="0" fontId="25" fillId="39" borderId="11" xfId="48" applyFont="1" applyFill="1" applyBorder="1" applyAlignment="1" applyProtection="1">
      <alignment horizontal="center" vertical="center"/>
    </xf>
    <xf numFmtId="0" fontId="0" fillId="36" borderId="11" xfId="0" applyFill="1" applyBorder="1"/>
    <xf numFmtId="0" fontId="0" fillId="36" borderId="11" xfId="0" applyFill="1" applyBorder="1" applyAlignment="1"/>
    <xf numFmtId="0" fontId="0" fillId="36" borderId="1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50">
    <cellStyle name="20% - Énfasis1" xfId="22" builtinId="30" customBuiltin="1"/>
    <cellStyle name="20% - Énfasis2" xfId="25" builtinId="34" customBuiltin="1"/>
    <cellStyle name="20% - Énfasis3" xfId="28" builtinId="38" customBuiltin="1"/>
    <cellStyle name="20% - Énfasis4" xfId="31" builtinId="42" customBuiltin="1"/>
    <cellStyle name="20% - Énfasis5" xfId="34" builtinId="46" customBuiltin="1"/>
    <cellStyle name="20% - Énfasis6" xfId="37" builtinId="50" customBuiltin="1"/>
    <cellStyle name="40% - Énfasis1" xfId="23" builtinId="31" customBuiltin="1"/>
    <cellStyle name="40% - Énfasis2" xfId="26" builtinId="35" customBuiltin="1"/>
    <cellStyle name="40% - Énfasis3" xfId="29" builtinId="39" customBuiltin="1"/>
    <cellStyle name="40% - Énfasis4" xfId="32" builtinId="43" customBuiltin="1"/>
    <cellStyle name="40% - Énfasis5" xfId="35" builtinId="47" customBuiltin="1"/>
    <cellStyle name="40% - Énfasis6" xfId="38" builtinId="51" customBuiltin="1"/>
    <cellStyle name="60% - Énfasis1 2" xfId="41" xr:uid="{68BF6F14-69F5-45D3-8A37-54FE10FDF7A2}"/>
    <cellStyle name="60% - Énfasis2 2" xfId="42" xr:uid="{075FBE7D-F00C-4358-B0A8-DE84F2C070AD}"/>
    <cellStyle name="60% - Énfasis3 2" xfId="43" xr:uid="{AEC125F6-7303-4F29-B06F-0A36A2452142}"/>
    <cellStyle name="60% - Énfasis4 2" xfId="44" xr:uid="{CC1677E9-30A3-4F1E-9FFE-0E022F3D0256}"/>
    <cellStyle name="60% - Énfasis5 2" xfId="45" xr:uid="{1B4305D1-A5F4-4085-A3C2-33A0DA7AC6B2}"/>
    <cellStyle name="60% - Énfasis6 2" xfId="46" xr:uid="{285E1F34-DD81-4393-AD2C-9889912A5C4F}"/>
    <cellStyle name="Bueno" xfId="10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6" builtinId="16" customBuiltin="1"/>
    <cellStyle name="Encabezado 4" xfId="9" builtinId="19" customBuiltin="1"/>
    <cellStyle name="Énfasis1" xfId="21" builtinId="29" customBuiltin="1"/>
    <cellStyle name="Énfasis2" xfId="24" builtinId="33" customBuiltin="1"/>
    <cellStyle name="Énfasis3" xfId="27" builtinId="37" customBuiltin="1"/>
    <cellStyle name="Énfasis4" xfId="30" builtinId="41" customBuiltin="1"/>
    <cellStyle name="Énfasis5" xfId="33" builtinId="45" customBuiltin="1"/>
    <cellStyle name="Énfasis6" xfId="36" builtinId="49" customBuiltin="1"/>
    <cellStyle name="Entrada" xfId="12" builtinId="20" customBuiltin="1"/>
    <cellStyle name="Hipervínculo" xfId="48" builtinId="8"/>
    <cellStyle name="Hyperlink" xfId="49" xr:uid="{56AAB12A-00B1-463C-89A8-4C2E57BA548C}"/>
    <cellStyle name="Incorrecto" xfId="11" builtinId="27" customBuiltin="1"/>
    <cellStyle name="Neutral 2" xfId="40" xr:uid="{5364D9D4-083A-4139-BA50-14E62A70B04F}"/>
    <cellStyle name="Normal" xfId="0" builtinId="0"/>
    <cellStyle name="Normal 2" xfId="1" xr:uid="{11FEC1CC-933B-4A78-B8BD-829726545175}"/>
    <cellStyle name="Normal 2 2" xfId="3" xr:uid="{0724D2E4-B8E7-472C-A83F-9420097C1F1E}"/>
    <cellStyle name="Normal 2 3" xfId="4" xr:uid="{64813CF5-CFBC-4100-B394-D2589ED76617}"/>
    <cellStyle name="Normal 2 6" xfId="5" xr:uid="{8FC140F6-A204-4C65-AF38-CC84FB78ED68}"/>
    <cellStyle name="Normal 2 7" xfId="2" xr:uid="{818CC8D1-DCD8-488B-9B3F-E00CCBA310D0}"/>
    <cellStyle name="Normal 3" xfId="47" xr:uid="{3328C6C8-30E1-44F5-8DDB-B7B3F5FCDF0F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 2" xfId="7" builtinId="17" customBuiltin="1"/>
    <cellStyle name="Título 3" xfId="8" builtinId="18" customBuiltin="1"/>
    <cellStyle name="Título 4" xfId="39" xr:uid="{AB5FBABF-5FFD-4A21-8322-49C52367C18D}"/>
    <cellStyle name="Total" xfId="20" builtinId="25" customBuiltin="1"/>
  </cellStyles>
  <dxfs count="46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00206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002060"/>
      </font>
      <fill>
        <patternFill>
          <bgColor theme="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002060"/>
      </font>
      <fill>
        <patternFill>
          <bgColor theme="6" tint="0.79998168889431442"/>
        </patternFill>
      </fill>
    </dxf>
    <dxf>
      <font>
        <b/>
        <i val="0"/>
        <color rgb="FF002060"/>
      </font>
      <fill>
        <patternFill>
          <bgColor theme="2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002060"/>
      </font>
      <fill>
        <patternFill>
          <bgColor theme="6" tint="0.79998168889431442"/>
        </patternFill>
      </fill>
    </dxf>
    <dxf>
      <font>
        <b/>
        <i val="0"/>
        <color rgb="FF002060"/>
      </font>
      <fill>
        <patternFill>
          <bgColor theme="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</dxf>
    <dxf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z Edith Ochoa Tabares" id="{B35DA2A9-7394-41C4-AB34-49306E8C893B}" userId="S::luz.ochoa@justiciamilitar.gov.co::d464b49d-8e64-4c78-bbda-0697f6200fd4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96F8F0-6857-40E5-AFEE-A30DBCB65980}" name="Tabla224" displayName="Tabla224" ref="A1:J355" totalsRowShown="0" headerRowDxfId="28" dataDxfId="32">
  <autoFilter ref="A1:J355" xr:uid="{AD1150E9-D7AC-4704-A670-7DAC4B98CEF4}"/>
  <tableColumns count="10">
    <tableColumn id="1" xr3:uid="{F9466774-C876-4A22-8D42-D785FD02ED7C}" name="kind" dataDxfId="38"/>
    <tableColumn id="2" xr3:uid="{4856EDA0-941B-4AFE-A47D-A068D50A80A6}" name="force" dataDxfId="37"/>
    <tableColumn id="11" xr3:uid="{317A6576-2DEF-41AE-AA0C-A6460D1484C4}" name="office" dataDxfId="36"/>
    <tableColumn id="12" xr3:uid="{3421C3B0-D800-47F9-8B18-E3D4510632FC}" name="city" dataDxfId="35"/>
    <tableColumn id="13" xr3:uid="{EF7BAB52-E59E-40F1-917C-5180149C6076}" name="dptoTxt" dataDxfId="34"/>
    <tableColumn id="14" xr3:uid="{FA3FA0BA-4F3F-4780-8B29-4068118E6430}" name="dpto" dataDxfId="33"/>
    <tableColumn id="7" xr3:uid="{AA2A8329-F5DD-4A70-BEB3-5C921639F160}" name="email" dataDxfId="31"/>
    <tableColumn id="21" xr3:uid="{17AED30D-87A7-4B32-B71B-DAF66057C798}" name="phone" dataDxfId="29"/>
    <tableColumn id="17" xr3:uid="{F3F4C784-CC87-46B7-A42C-C2969A2D84F6}" name="address" dataDxfId="30"/>
    <tableColumn id="18" xr3:uid="{741F30D4-39C8-460E-8DA6-1E6A936F772D}" name="schedule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377856-5338-48D5-87BB-96D731BE6B58}" name="Tabla22" displayName="Tabla22" ref="D1:V339" totalsRowShown="0">
  <autoFilter ref="D1:V339" xr:uid="{AD1150E9-D7AC-4704-A670-7DAC4B98CEF4}"/>
  <tableColumns count="19">
    <tableColumn id="1" xr3:uid="{03DA631C-0960-4373-B8B4-FFFC19036583}" name="kind"/>
    <tableColumn id="2" xr3:uid="{38ADC509-4C1E-4077-870D-66D5E3CC3D7D}" name="force"/>
    <tableColumn id="3" xr3:uid="{5BF0365C-6C76-444A-B228-1B6FFD70F5AF}" name="office"/>
    <tableColumn id="11" xr3:uid="{3872EB7D-A8EC-418B-B100-008D66C66647}" name="office2">
      <calculatedColumnFormula>VLOOKUP(A2,'directorio 3 ago 26'!$A$2:$J$658,3,FALSE)</calculatedColumnFormula>
    </tableColumn>
    <tableColumn id="4" xr3:uid="{89C07FC0-D737-4A46-B6AB-CC82E01A37C9}" name="city"/>
    <tableColumn id="12" xr3:uid="{43FD695E-91FF-4CBF-B880-366F2D885517}" name="city2">
      <calculatedColumnFormula>VLOOKUP(A2,'directorio 3 ago 26'!$A$2:$J$658,4,FALSE)</calculatedColumnFormula>
    </tableColumn>
    <tableColumn id="5" xr3:uid="{3907BB48-7C6B-4051-8F5B-344A0B2716CC}" name="dptoTxt"/>
    <tableColumn id="13" xr3:uid="{F3414EE6-D13E-473F-A1C7-CA3C9205FA7E}" name="dptoTxt2">
      <calculatedColumnFormula>VLOOKUP(A2,'directorio 3 ago 26'!$A$2:$J$658,5,FALSE)</calculatedColumnFormula>
    </tableColumn>
    <tableColumn id="6" xr3:uid="{81124C5A-BC11-45FA-B519-3758FD4ACC63}" name="dpto" dataDxfId="45"/>
    <tableColumn id="14" xr3:uid="{D00E5C92-D84D-438C-A6A7-54770F161F15}" name="dpto2">
      <calculatedColumnFormula>VLOOKUP(Tabla22[[#This Row],[dptoTxt2]],dane!$A$2:$B$32,2,FALSE)</calculatedColumnFormula>
    </tableColumn>
    <tableColumn id="7" xr3:uid="{1568ED50-A3F8-482E-9A3A-5FD370928D18}" name="email"/>
    <tableColumn id="8" xr3:uid="{8F900590-57CD-479F-984E-D1B6237B5F21}" name="phone" dataDxfId="44"/>
    <tableColumn id="16" xr3:uid="{D1A1C45D-7317-49DE-AC66-992D088FE961}" name="phone2" dataDxfId="43"/>
    <tableColumn id="20" xr3:uid="{4DAFBB01-77C7-4A23-B9CA-CF76DB054AF9}" name="phone3" dataDxfId="42">
      <calculatedColumnFormula>VLOOKUP(C2,'directorio 3 ago 26'!$A$2:$K$658,7,FALSE)</calculatedColumnFormula>
    </tableColumn>
    <tableColumn id="21" xr3:uid="{0B9E4B75-828B-4468-B69E-4D6D56C12DA0}" name="phone4" dataDxfId="41"/>
    <tableColumn id="9" xr3:uid="{6DE060A4-5B4C-476E-AF78-3CA2827C350C}" name="address"/>
    <tableColumn id="17" xr3:uid="{869C1F68-57D5-4546-BF9F-00C64A827214}" name="address2">
      <calculatedColumnFormula>VLOOKUP(A2,'directorio 3 ago 26'!$A$2:$J$658,9,FALSE)</calculatedColumnFormula>
    </tableColumn>
    <tableColumn id="10" xr3:uid="{C6051010-C88D-4781-97B4-B3355FE18752}" name="schedule"/>
    <tableColumn id="18" xr3:uid="{251DCA8F-4D62-48B7-8424-56E618F1AE49}" name="schedule2">
      <calculatedColumnFormula>VLOOKUP(A2,'directorio 3 ago 26'!$A$2:$J$658,10,FALSE)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1150E9-D7AC-4704-A670-7DAC4B98CEF4}" name="Tabla2" displayName="Tabla2" ref="A1:J325" totalsRowShown="0">
  <autoFilter ref="A1:J325" xr:uid="{AD1150E9-D7AC-4704-A670-7DAC4B98CEF4}"/>
  <tableColumns count="10">
    <tableColumn id="1" xr3:uid="{998B1F84-49B2-4EB5-944A-9B8822611482}" name="kind"/>
    <tableColumn id="2" xr3:uid="{89E76B16-0C1D-4C30-8C15-23ED2B52EF9C}" name="force"/>
    <tableColumn id="3" xr3:uid="{A15D8A09-3527-4542-84E9-C503ED8CBF3D}" name="office"/>
    <tableColumn id="4" xr3:uid="{26A2B769-181C-4497-B944-7BDAE5C67B1A}" name="city"/>
    <tableColumn id="5" xr3:uid="{BFD7E958-73EE-4F07-A224-F6550485DB95}" name="dptoTxt"/>
    <tableColumn id="6" xr3:uid="{4B3C8AE6-EF85-449A-B826-E0508167D285}" name="dpto" dataDxfId="40"/>
    <tableColumn id="7" xr3:uid="{90A87232-947F-4800-89F6-8592DA5507D8}" name="email"/>
    <tableColumn id="8" xr3:uid="{EFC01D73-D495-40D6-82E5-A1D2375074F7}" name="phone" dataDxfId="39"/>
    <tableColumn id="9" xr3:uid="{12D9F0A4-643E-4341-912E-0021B277117F}" name="address"/>
    <tableColumn id="10" xr3:uid="{5C4E2FC1-F23B-4E84-97B6-4D53385A4EC6}" name="schedu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44" dT="2024-03-12T22:46:24.60" personId="{B35DA2A9-7394-41C4-AB34-49306E8C893B}" id="{1A69DBE5-9E45-4647-BA44-CB87445952AC}">
    <text xml:space="preserve">Fiscalías Penales y Policiales delegadas ante el Tribunal Superior MIlitar y Policial 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ra.ramirez@justiciamilitar.gov.co" TargetMode="External"/><Relationship Id="rId3" Type="http://schemas.openxmlformats.org/officeDocument/2006/relationships/hyperlink" Target="mailto:juan.bautista@justiciamilitar.gov.co" TargetMode="External"/><Relationship Id="rId7" Type="http://schemas.openxmlformats.org/officeDocument/2006/relationships/hyperlink" Target="mailto:omar.aguilar@justiciamilitar.gov.co" TargetMode="External"/><Relationship Id="rId12" Type="http://schemas.openxmlformats.org/officeDocument/2006/relationships/table" Target="../tables/table1.xml"/><Relationship Id="rId2" Type="http://schemas.openxmlformats.org/officeDocument/2006/relationships/hyperlink" Target="mailto:higgins.alvarez@justiciamilitar.gov.co" TargetMode="External"/><Relationship Id="rId1" Type="http://schemas.openxmlformats.org/officeDocument/2006/relationships/hyperlink" Target="mailto:ivan.pena@justiciamilitar.gov.co" TargetMode="External"/><Relationship Id="rId6" Type="http://schemas.openxmlformats.org/officeDocument/2006/relationships/hyperlink" Target="mailto:flor.murcia@justiciamilitar.gov.co" TargetMode="External"/><Relationship Id="rId11" Type="http://schemas.openxmlformats.org/officeDocument/2006/relationships/hyperlink" Target="mailto:esteban.guarin@justiciamilitar.gov.co" TargetMode="External"/><Relationship Id="rId5" Type="http://schemas.openxmlformats.org/officeDocument/2006/relationships/hyperlink" Target="mailto:oscar.gudino@justiciamilitar.gov.co" TargetMode="External"/><Relationship Id="rId10" Type="http://schemas.openxmlformats.org/officeDocument/2006/relationships/hyperlink" Target="mailto:jesus.marin@justiciamilitar.gov.co" TargetMode="External"/><Relationship Id="rId4" Type="http://schemas.openxmlformats.org/officeDocument/2006/relationships/hyperlink" Target="mailto:yenith.roa@justiciamilitar.gov.co" TargetMode="External"/><Relationship Id="rId9" Type="http://schemas.openxmlformats.org/officeDocument/2006/relationships/hyperlink" Target="mailto:Carlos.Basto@justiciamilitar.gov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fiscal2228coes@justiciamilitar.gov.co" TargetMode="External"/><Relationship Id="rId13" Type="http://schemas.openxmlformats.org/officeDocument/2006/relationships/hyperlink" Target="mailto:sfiscal2483con@justiciamilitar.gov.co" TargetMode="External"/><Relationship Id="rId18" Type="http://schemas.openxmlformats.org/officeDocument/2006/relationships/hyperlink" Target="mailto:fiscalia2486con@justiciamilitar.gov.co" TargetMode="External"/><Relationship Id="rId3" Type="http://schemas.openxmlformats.org/officeDocument/2006/relationships/hyperlink" Target="mailto:sfiscal2209coes@justiciamilitar.gov.co" TargetMode="External"/><Relationship Id="rId21" Type="http://schemas.openxmlformats.org/officeDocument/2006/relationships/hyperlink" Target="mailto:fiscalia2486con@justiciamilitar.gov.co" TargetMode="External"/><Relationship Id="rId7" Type="http://schemas.openxmlformats.org/officeDocument/2006/relationships/hyperlink" Target="mailto:fiscalia2228coes@justiciamilitar.gov.co" TargetMode="External"/><Relationship Id="rId12" Type="http://schemas.openxmlformats.org/officeDocument/2006/relationships/hyperlink" Target="mailto:sfiscal2407con@justiciamilitar.gov.co" TargetMode="External"/><Relationship Id="rId17" Type="http://schemas.openxmlformats.org/officeDocument/2006/relationships/hyperlink" Target="mailto:sfiscal2466con@justiciamilitar.gov.co" TargetMode="External"/><Relationship Id="rId2" Type="http://schemas.openxmlformats.org/officeDocument/2006/relationships/hyperlink" Target="mailto:fiscalia2209coes@justiciamilitar.gov.co" TargetMode="External"/><Relationship Id="rId16" Type="http://schemas.openxmlformats.org/officeDocument/2006/relationships/hyperlink" Target="mailto:fiscalia2466con@justiciamilitar.gov.co" TargetMode="External"/><Relationship Id="rId20" Type="http://schemas.openxmlformats.org/officeDocument/2006/relationships/hyperlink" Target="mailto:fiscalia2225coes@justiciamilitar.gov.co" TargetMode="External"/><Relationship Id="rId1" Type="http://schemas.openxmlformats.org/officeDocument/2006/relationships/hyperlink" Target="mailto:sfiscal2205coes@justiciamilitar.gov.co" TargetMode="External"/><Relationship Id="rId6" Type="http://schemas.openxmlformats.org/officeDocument/2006/relationships/hyperlink" Target="mailto:sfiscal2227coes@justiciamilitar.gov.co" TargetMode="External"/><Relationship Id="rId11" Type="http://schemas.openxmlformats.org/officeDocument/2006/relationships/hyperlink" Target="mailto:fiscalia2407con@justiciamilitar.gov.co" TargetMode="External"/><Relationship Id="rId5" Type="http://schemas.openxmlformats.org/officeDocument/2006/relationships/hyperlink" Target="mailto:fiscalia2225coes@justiciamilitar.gov.co" TargetMode="External"/><Relationship Id="rId15" Type="http://schemas.openxmlformats.org/officeDocument/2006/relationships/hyperlink" Target="mailto:fiscalia2440con@justiciamilitar.gov.co" TargetMode="External"/><Relationship Id="rId10" Type="http://schemas.openxmlformats.org/officeDocument/2006/relationships/hyperlink" Target="mailto:sffiscal2404conocimiento@justiciamilitar.gov.co" TargetMode="External"/><Relationship Id="rId19" Type="http://schemas.openxmlformats.org/officeDocument/2006/relationships/hyperlink" Target="mailto:fiscalia2488con@justiciamilitar.gov.co" TargetMode="External"/><Relationship Id="rId4" Type="http://schemas.openxmlformats.org/officeDocument/2006/relationships/hyperlink" Target="mailto:fiscalia2210coes@justiciamilitar.gov.co" TargetMode="External"/><Relationship Id="rId9" Type="http://schemas.openxmlformats.org/officeDocument/2006/relationships/hyperlink" Target="mailto:fiscal2404con@justiciamilitar.gov.co" TargetMode="External"/><Relationship Id="rId14" Type="http://schemas.openxmlformats.org/officeDocument/2006/relationships/hyperlink" Target="mailto:fiscalia2439con@justiciamilitar.gov.co" TargetMode="External"/><Relationship Id="rId22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sfiscal2466con@justiciamilitar.gov.co" TargetMode="External"/><Relationship Id="rId21" Type="http://schemas.openxmlformats.org/officeDocument/2006/relationships/hyperlink" Target="mailto:dora.ramirez@justiciamilitar.gov.co" TargetMode="External"/><Relationship Id="rId324" Type="http://schemas.openxmlformats.org/officeDocument/2006/relationships/hyperlink" Target="mailto:ivan.pena@justiciamilitar.gov.co" TargetMode="External"/><Relationship Id="rId531" Type="http://schemas.openxmlformats.org/officeDocument/2006/relationships/hyperlink" Target="mailto:Juez65deIPM@justiciamilitar.gov.co" TargetMode="External"/><Relationship Id="rId629" Type="http://schemas.openxmlformats.org/officeDocument/2006/relationships/hyperlink" Target="mailto:Juez181deIPMPol@justiciamilitar.gov.co" TargetMode="External"/><Relationship Id="rId170" Type="http://schemas.openxmlformats.org/officeDocument/2006/relationships/hyperlink" Target="mailto:sjjuez17deIPM@justiciamilitar.gov.co" TargetMode="External"/><Relationship Id="rId268" Type="http://schemas.openxmlformats.org/officeDocument/2006/relationships/hyperlink" Target="mailto:JuezdeDptoPolNari@justiciamilitar.gov.co" TargetMode="External"/><Relationship Id="rId475" Type="http://schemas.openxmlformats.org/officeDocument/2006/relationships/hyperlink" Target="mailto:sfFiscal23anteJB@justiciamilitar.gov.co" TargetMode="External"/><Relationship Id="rId32" Type="http://schemas.openxmlformats.org/officeDocument/2006/relationships/hyperlink" Target="mailto:sjuez1313con@justiciamilitar.gov.co" TargetMode="External"/><Relationship Id="rId128" Type="http://schemas.openxmlformats.org/officeDocument/2006/relationships/hyperlink" Target="mailto:juezinspcgfm@justiciamilitar.gov.co" TargetMode="External"/><Relationship Id="rId335" Type="http://schemas.openxmlformats.org/officeDocument/2006/relationships/hyperlink" Target="mailto:ivan.quintero@justiciamilitar.gov.co" TargetMode="External"/><Relationship Id="rId542" Type="http://schemas.openxmlformats.org/officeDocument/2006/relationships/hyperlink" Target="mailto:juez75deipm@justiciamilitar.gov.co" TargetMode="External"/><Relationship Id="rId181" Type="http://schemas.openxmlformats.org/officeDocument/2006/relationships/hyperlink" Target="mailto:Juez34deIPM@justiciamilitar.gov.co" TargetMode="External"/><Relationship Id="rId402" Type="http://schemas.openxmlformats.org/officeDocument/2006/relationships/hyperlink" Target="mailto:sfiscal2228coes@justiciamilitar.gov.co" TargetMode="External"/><Relationship Id="rId279" Type="http://schemas.openxmlformats.org/officeDocument/2006/relationships/hyperlink" Target="mailto:Juez145deIPMPol@justiciamilitar.gov.co" TargetMode="External"/><Relationship Id="rId486" Type="http://schemas.openxmlformats.org/officeDocument/2006/relationships/hyperlink" Target="mailto:Juez9deIPM@justiciamilitar.gov.co" TargetMode="External"/><Relationship Id="rId43" Type="http://schemas.openxmlformats.org/officeDocument/2006/relationships/hyperlink" Target="mailto:sjuez1603ep@justiciamilitar.gov.co" TargetMode="External"/><Relationship Id="rId139" Type="http://schemas.openxmlformats.org/officeDocument/2006/relationships/hyperlink" Target="mailto:Juez9deBrigada@justiciamilitar.gov.co" TargetMode="External"/><Relationship Id="rId346" Type="http://schemas.openxmlformats.org/officeDocument/2006/relationships/hyperlink" Target="mailto:jesus.marin@justiciamilitar.gov.co" TargetMode="External"/><Relationship Id="rId553" Type="http://schemas.openxmlformats.org/officeDocument/2006/relationships/hyperlink" Target="mailto:sjJuez97deIPM@justiciamilitar.gov.co" TargetMode="External"/><Relationship Id="rId192" Type="http://schemas.openxmlformats.org/officeDocument/2006/relationships/hyperlink" Target="mailto:sjjuez45deipm@justiciamilitar.gov.co" TargetMode="External"/><Relationship Id="rId206" Type="http://schemas.openxmlformats.org/officeDocument/2006/relationships/hyperlink" Target="mailto:Juez62deIPM@justiciamilitar.gov.co" TargetMode="External"/><Relationship Id="rId413" Type="http://schemas.openxmlformats.org/officeDocument/2006/relationships/hyperlink" Target="mailto:sfiscal2424con@justiciamilitar.gov.co" TargetMode="External"/><Relationship Id="rId497" Type="http://schemas.openxmlformats.org/officeDocument/2006/relationships/hyperlink" Target="mailto:Juez26deIPM@justiciamilitar.gov.co" TargetMode="External"/><Relationship Id="rId620" Type="http://schemas.openxmlformats.org/officeDocument/2006/relationships/hyperlink" Target="mailto:Juez180deIPMPol@justiciamilitar.gov.co" TargetMode="External"/><Relationship Id="rId357" Type="http://schemas.openxmlformats.org/officeDocument/2006/relationships/hyperlink" Target="mailto:sjuez1312con@justiciamilitar.gov.co" TargetMode="External"/><Relationship Id="rId54" Type="http://schemas.openxmlformats.org/officeDocument/2006/relationships/hyperlink" Target="mailto:sjuez1715gar@justiciamilitar.gov.co" TargetMode="External"/><Relationship Id="rId217" Type="http://schemas.openxmlformats.org/officeDocument/2006/relationships/hyperlink" Target="mailto:Juez76deIPM@justiciamilitar.gov.co" TargetMode="External"/><Relationship Id="rId564" Type="http://schemas.openxmlformats.org/officeDocument/2006/relationships/hyperlink" Target="mailto:juezinspeccionfac@justiciamilitar.gov.co" TargetMode="External"/><Relationship Id="rId424" Type="http://schemas.openxmlformats.org/officeDocument/2006/relationships/hyperlink" Target="mailto:sfiscal2430con@justiciamilitar.gov.co" TargetMode="External"/><Relationship Id="rId631" Type="http://schemas.openxmlformats.org/officeDocument/2006/relationships/hyperlink" Target="mailto:Juez170deIPMPol@justiciamilitar.gov.co" TargetMode="External"/><Relationship Id="rId270" Type="http://schemas.openxmlformats.org/officeDocument/2006/relationships/hyperlink" Target="mailto:Fiscal154anteJDP@justiciamilitar.gov.co" TargetMode="External"/><Relationship Id="rId65" Type="http://schemas.openxmlformats.org/officeDocument/2006/relationships/hyperlink" Target="mailto:jorge.giraldo@justiciamilitar.gov.co" TargetMode="External"/><Relationship Id="rId130" Type="http://schemas.openxmlformats.org/officeDocument/2006/relationships/hyperlink" Target="mailto:juezinspejc@justiciamilitar.gov.co" TargetMode="External"/><Relationship Id="rId368" Type="http://schemas.openxmlformats.org/officeDocument/2006/relationships/hyperlink" Target="mailto:juez1701ctrlgaran@justiciamilitar.gov.co" TargetMode="External"/><Relationship Id="rId575" Type="http://schemas.openxmlformats.org/officeDocument/2006/relationships/hyperlink" Target="mailto:Fiscal141anteJDG@justiciamilitar.gov.co" TargetMode="External"/><Relationship Id="rId228" Type="http://schemas.openxmlformats.org/officeDocument/2006/relationships/hyperlink" Target="mailto:sjjuez96deipm@justiciamilitar.gov.co" TargetMode="External"/><Relationship Id="rId435" Type="http://schemas.openxmlformats.org/officeDocument/2006/relationships/hyperlink" Target="mailto:sfiscal2456con@justiciamilitar.gov.co" TargetMode="External"/><Relationship Id="rId642" Type="http://schemas.openxmlformats.org/officeDocument/2006/relationships/hyperlink" Target="mailto:Juez193deIPMPol@justiciamilitar.gov.co" TargetMode="External"/><Relationship Id="rId281" Type="http://schemas.openxmlformats.org/officeDocument/2006/relationships/hyperlink" Target="mailto:sjjuez144deIPMPOL@justiciamilitar.gov.co" TargetMode="External"/><Relationship Id="rId502" Type="http://schemas.openxmlformats.org/officeDocument/2006/relationships/hyperlink" Target="mailto:sjjuez28deipm@justiciamilitar.gov.co" TargetMode="External"/><Relationship Id="rId76" Type="http://schemas.openxmlformats.org/officeDocument/2006/relationships/hyperlink" Target="mailto:fiscalia2210coes@justiciamilitar.gov.co" TargetMode="External"/><Relationship Id="rId141" Type="http://schemas.openxmlformats.org/officeDocument/2006/relationships/hyperlink" Target="mailto:Juez12deBrigada@justiciamilitar.gov.co" TargetMode="External"/><Relationship Id="rId379" Type="http://schemas.openxmlformats.org/officeDocument/2006/relationships/hyperlink" Target="mailto:sjuez1717gar@justiciamilitar.gov.co" TargetMode="External"/><Relationship Id="rId586" Type="http://schemas.openxmlformats.org/officeDocument/2006/relationships/hyperlink" Target="mailto:JuezdePolMetroCali@justiciamilitar.gov.co" TargetMode="External"/><Relationship Id="rId7" Type="http://schemas.openxmlformats.org/officeDocument/2006/relationships/hyperlink" Target="mailto:mauricio.lara@justiciamilitar.gov.co" TargetMode="External"/><Relationship Id="rId239" Type="http://schemas.openxmlformats.org/officeDocument/2006/relationships/hyperlink" Target="mailto:Juez108deIPM@justiciamilitar.gov.co" TargetMode="External"/><Relationship Id="rId446" Type="http://schemas.openxmlformats.org/officeDocument/2006/relationships/hyperlink" Target="mailto:fiscalia2486con@justiciamilitar.gov.co" TargetMode="External"/><Relationship Id="rId292" Type="http://schemas.openxmlformats.org/officeDocument/2006/relationships/hyperlink" Target="mailto:Juez164deIPMPol@justiciamilitar.gov.co" TargetMode="External"/><Relationship Id="rId306" Type="http://schemas.openxmlformats.org/officeDocument/2006/relationships/hyperlink" Target="mailto:Juez181deIPMPol@justiciamilitar.gov.co" TargetMode="External"/><Relationship Id="rId87" Type="http://schemas.openxmlformats.org/officeDocument/2006/relationships/hyperlink" Target="mailto:sfiscal2406con@justiciamilitar.gov.co" TargetMode="External"/><Relationship Id="rId513" Type="http://schemas.openxmlformats.org/officeDocument/2006/relationships/hyperlink" Target="mailto:Juez44deIPM@justiciamilitar.gov.co" TargetMode="External"/><Relationship Id="rId597" Type="http://schemas.openxmlformats.org/officeDocument/2006/relationships/hyperlink" Target="mailto:Fiscal165anteJDPol@justiciamilitar.gov.co" TargetMode="External"/><Relationship Id="rId152" Type="http://schemas.openxmlformats.org/officeDocument/2006/relationships/hyperlink" Target="mailto:sfFiscal23anteJB@justiciamilitar.gov.co" TargetMode="External"/><Relationship Id="rId457" Type="http://schemas.openxmlformats.org/officeDocument/2006/relationships/hyperlink" Target="mailto:juez2debrigada@justiciamilitar.gov.co" TargetMode="External"/><Relationship Id="rId14" Type="http://schemas.openxmlformats.org/officeDocument/2006/relationships/hyperlink" Target="mailto:yenith.roa@justiciamilitar.gov.co" TargetMode="External"/><Relationship Id="rId317" Type="http://schemas.openxmlformats.org/officeDocument/2006/relationships/hyperlink" Target="mailto:Juez189deIPMPol@justiciamilitar.gov.co" TargetMode="External"/><Relationship Id="rId524" Type="http://schemas.openxmlformats.org/officeDocument/2006/relationships/hyperlink" Target="mailto:Juez56deIPM@justiciamilitar.gov.co" TargetMode="External"/><Relationship Id="rId98" Type="http://schemas.openxmlformats.org/officeDocument/2006/relationships/hyperlink" Target="mailto:sfiscal2428con@justiciamilitar.gov.co" TargetMode="External"/><Relationship Id="rId163" Type="http://schemas.openxmlformats.org/officeDocument/2006/relationships/hyperlink" Target="mailto:Juez9deIPM@justiciamilitar.gov.co" TargetMode="External"/><Relationship Id="rId370" Type="http://schemas.openxmlformats.org/officeDocument/2006/relationships/hyperlink" Target="mailto:sjuez1702ctrlgaran@justiciamilitar.gov.co" TargetMode="External"/><Relationship Id="rId230" Type="http://schemas.openxmlformats.org/officeDocument/2006/relationships/hyperlink" Target="mailto:sjJuez97deIPM@justiciamilitar.gov.co" TargetMode="External"/><Relationship Id="rId468" Type="http://schemas.openxmlformats.org/officeDocument/2006/relationships/hyperlink" Target="mailto:Fiscal16anteJB@justiciamilitar.gov.co" TargetMode="External"/><Relationship Id="rId25" Type="http://schemas.openxmlformats.org/officeDocument/2006/relationships/hyperlink" Target="mailto:eldidvey.castro@justiciamilitar.gov.co" TargetMode="External"/><Relationship Id="rId328" Type="http://schemas.openxmlformats.org/officeDocument/2006/relationships/hyperlink" Target="mailto:juez1201conesp@justiciamilitar.gov.co" TargetMode="External"/><Relationship Id="rId535" Type="http://schemas.openxmlformats.org/officeDocument/2006/relationships/hyperlink" Target="mailto:Juez70deIPM@justiciamilitar.gov.co" TargetMode="External"/><Relationship Id="rId174" Type="http://schemas.openxmlformats.org/officeDocument/2006/relationships/hyperlink" Target="mailto:Juez26deIPM@justiciamilitar.gov.co" TargetMode="External"/><Relationship Id="rId381" Type="http://schemas.openxmlformats.org/officeDocument/2006/relationships/hyperlink" Target="mailto:sjuez1723gar@justiciamilitar.gov.co" TargetMode="External"/><Relationship Id="rId602" Type="http://schemas.openxmlformats.org/officeDocument/2006/relationships/hyperlink" Target="mailto:Juez145deIPMPol@justiciamilitar.gov.co" TargetMode="External"/><Relationship Id="rId241" Type="http://schemas.openxmlformats.org/officeDocument/2006/relationships/hyperlink" Target="mailto:juezinspeccionfac@justiciamilitar.gov.co" TargetMode="External"/><Relationship Id="rId479" Type="http://schemas.openxmlformats.org/officeDocument/2006/relationships/hyperlink" Target="mailto:Fiscal28anteJB@justiciamilitar.gov.co" TargetMode="External"/><Relationship Id="rId36" Type="http://schemas.openxmlformats.org/officeDocument/2006/relationships/hyperlink" Target="mailto:sjuez1315con@justiciamilitar.gov.co" TargetMode="External"/><Relationship Id="rId339" Type="http://schemas.openxmlformats.org/officeDocument/2006/relationships/hyperlink" Target="mailto:sjuez1202conesp@justiciamilitar.gov.co" TargetMode="External"/><Relationship Id="rId546" Type="http://schemas.openxmlformats.org/officeDocument/2006/relationships/hyperlink" Target="mailto:Juez88deIPM@justiciamilitar.gov.co" TargetMode="External"/><Relationship Id="rId101" Type="http://schemas.openxmlformats.org/officeDocument/2006/relationships/hyperlink" Target="mailto:sfiscal2430con@justiciamilitar.gov.co" TargetMode="External"/><Relationship Id="rId185" Type="http://schemas.openxmlformats.org/officeDocument/2006/relationships/hyperlink" Target="mailto:Juez40deIPM@justiciamilitar.gov.co" TargetMode="External"/><Relationship Id="rId406" Type="http://schemas.openxmlformats.org/officeDocument/2006/relationships/hyperlink" Target="mailto:sffiscal2404conocimiento@justiciamilitar.gov.co" TargetMode="External"/><Relationship Id="rId392" Type="http://schemas.openxmlformats.org/officeDocument/2006/relationships/hyperlink" Target="mailto:sandra.rivera@justiciamilitar.gov.co" TargetMode="External"/><Relationship Id="rId613" Type="http://schemas.openxmlformats.org/officeDocument/2006/relationships/hyperlink" Target="mailto:Juez161deIPMPol@justiciamilitar.gov.co" TargetMode="External"/><Relationship Id="rId252" Type="http://schemas.openxmlformats.org/officeDocument/2006/relationships/hyperlink" Target="mailto:Fiscal141anteJDG@justiciamilitar.gov.co" TargetMode="External"/><Relationship Id="rId47" Type="http://schemas.openxmlformats.org/officeDocument/2006/relationships/hyperlink" Target="mailto:sjuez1702ctrlgaran@justiciamilitar.gov.co" TargetMode="External"/><Relationship Id="rId112" Type="http://schemas.openxmlformats.org/officeDocument/2006/relationships/hyperlink" Target="mailto:sfiscal2456con@justiciamilitar.gov.co" TargetMode="External"/><Relationship Id="rId557" Type="http://schemas.openxmlformats.org/officeDocument/2006/relationships/hyperlink" Target="mailto:juez101deipmarc@justiciamilitar.gov.co" TargetMode="External"/><Relationship Id="rId196" Type="http://schemas.openxmlformats.org/officeDocument/2006/relationships/hyperlink" Target="mailto:Juez51deIPM@justiciamilitar.gov.co" TargetMode="External"/><Relationship Id="rId417" Type="http://schemas.openxmlformats.org/officeDocument/2006/relationships/hyperlink" Target="mailto:sfiscal2422con@justiciamilitar.gov.co" TargetMode="External"/><Relationship Id="rId624" Type="http://schemas.openxmlformats.org/officeDocument/2006/relationships/hyperlink" Target="mailto:Juez176deIPMPol@justiciamilitar.gov.co" TargetMode="External"/><Relationship Id="rId16" Type="http://schemas.openxmlformats.org/officeDocument/2006/relationships/hyperlink" Target="mailto:sjuez1202conesp@justiciamilitar.gov.co" TargetMode="External"/><Relationship Id="rId221" Type="http://schemas.openxmlformats.org/officeDocument/2006/relationships/hyperlink" Target="mailto:Juez86deIPM@justiciamilitar.gov.co" TargetMode="External"/><Relationship Id="rId263" Type="http://schemas.openxmlformats.org/officeDocument/2006/relationships/hyperlink" Target="mailto:JuezdePolMetroCali@justiciamilitar.gov.co" TargetMode="External"/><Relationship Id="rId319" Type="http://schemas.openxmlformats.org/officeDocument/2006/relationships/hyperlink" Target="mailto:Juez193deIPMPol@justiciamilitar.gov.co" TargetMode="External"/><Relationship Id="rId470" Type="http://schemas.openxmlformats.org/officeDocument/2006/relationships/hyperlink" Target="mailto:Fiscal23anteJB@justiciamilitar.gov.co" TargetMode="External"/><Relationship Id="rId526" Type="http://schemas.openxmlformats.org/officeDocument/2006/relationships/hyperlink" Target="mailto:Juez60deIPM@justiciamilitar.gov.co" TargetMode="External"/><Relationship Id="rId58" Type="http://schemas.openxmlformats.org/officeDocument/2006/relationships/hyperlink" Target="mailto:sjuez1723gar@justiciamilitar.gov.co" TargetMode="External"/><Relationship Id="rId123" Type="http://schemas.openxmlformats.org/officeDocument/2006/relationships/hyperlink" Target="mailto:fiscalia2486con@justiciamilitar.gov.co" TargetMode="External"/><Relationship Id="rId330" Type="http://schemas.openxmlformats.org/officeDocument/2006/relationships/hyperlink" Target="mailto:mauricio.lara@justiciamilitar.gov.co" TargetMode="External"/><Relationship Id="rId568" Type="http://schemas.openxmlformats.org/officeDocument/2006/relationships/hyperlink" Target="mailto:fiscaliainspeccion@justiciamilitar.gov.co" TargetMode="External"/><Relationship Id="rId165" Type="http://schemas.openxmlformats.org/officeDocument/2006/relationships/hyperlink" Target="mailto:juez15deipm@justiciamilitar.gov.co" TargetMode="External"/><Relationship Id="rId372" Type="http://schemas.openxmlformats.org/officeDocument/2006/relationships/hyperlink" Target="mailto:sjuez1703gar@justiciamilitar.gov.co" TargetMode="External"/><Relationship Id="rId428" Type="http://schemas.openxmlformats.org/officeDocument/2006/relationships/hyperlink" Target="mailto:sfiscal2434con@justiciamilitar.gov.co" TargetMode="External"/><Relationship Id="rId635" Type="http://schemas.openxmlformats.org/officeDocument/2006/relationships/hyperlink" Target="mailto:Juez187deIPMPol@justiciamilitar.gov.co" TargetMode="External"/><Relationship Id="rId232" Type="http://schemas.openxmlformats.org/officeDocument/2006/relationships/hyperlink" Target="mailto:fiscaliainspeccionarc@justiciamilitar.gov.co" TargetMode="External"/><Relationship Id="rId274" Type="http://schemas.openxmlformats.org/officeDocument/2006/relationships/hyperlink" Target="mailto:Fiscal165anteJDPol@justiciamilitar.gov.co" TargetMode="External"/><Relationship Id="rId481" Type="http://schemas.openxmlformats.org/officeDocument/2006/relationships/hyperlink" Target="mailto:Fiscal29anteJB@justiciamilitar.gov.co" TargetMode="External"/><Relationship Id="rId27" Type="http://schemas.openxmlformats.org/officeDocument/2006/relationships/hyperlink" Target="mailto:juzgado1305con@justiciamilitar.gov.co" TargetMode="External"/><Relationship Id="rId69" Type="http://schemas.openxmlformats.org/officeDocument/2006/relationships/hyperlink" Target="mailto:sandra.rivera@justiciamilitar.gov.co" TargetMode="External"/><Relationship Id="rId134" Type="http://schemas.openxmlformats.org/officeDocument/2006/relationships/hyperlink" Target="mailto:juez2debrigada@justiciamilitar.gov.co" TargetMode="External"/><Relationship Id="rId537" Type="http://schemas.openxmlformats.org/officeDocument/2006/relationships/hyperlink" Target="mailto:Juez79deIPM@justiciamilitar.gov.co" TargetMode="External"/><Relationship Id="rId579" Type="http://schemas.openxmlformats.org/officeDocument/2006/relationships/hyperlink" Target="mailto:JuezdePolMetroVA@justiciamilitar.gov.co" TargetMode="External"/><Relationship Id="rId80" Type="http://schemas.openxmlformats.org/officeDocument/2006/relationships/hyperlink" Target="mailto:fiscalia2228coes@justiciamilitar.gov.co" TargetMode="External"/><Relationship Id="rId176" Type="http://schemas.openxmlformats.org/officeDocument/2006/relationships/hyperlink" Target="mailto:Juez31deIPM@justiciamilitar.gov.co" TargetMode="External"/><Relationship Id="rId341" Type="http://schemas.openxmlformats.org/officeDocument/2006/relationships/hyperlink" Target="mailto:oscar.gudino@justiciamilitar.gov.co" TargetMode="External"/><Relationship Id="rId383" Type="http://schemas.openxmlformats.org/officeDocument/2006/relationships/hyperlink" Target="mailto:juzgado1730gar@justiciamilitar.gov.co" TargetMode="External"/><Relationship Id="rId439" Type="http://schemas.openxmlformats.org/officeDocument/2006/relationships/hyperlink" Target="mailto:fiscalia2466con@justiciamilitar.gov.co" TargetMode="External"/><Relationship Id="rId590" Type="http://schemas.openxmlformats.org/officeDocument/2006/relationships/hyperlink" Target="mailto:JuezdeDptoPolMeta@justiciamilitar.gov.co" TargetMode="External"/><Relationship Id="rId604" Type="http://schemas.openxmlformats.org/officeDocument/2006/relationships/hyperlink" Target="mailto:sjjuez144deIPMPOL@justiciamilitar.gov.co" TargetMode="External"/><Relationship Id="rId646" Type="http://schemas.openxmlformats.org/officeDocument/2006/relationships/hyperlink" Target="mailto:monica.bustos@justiciamilitar.gov.co" TargetMode="External"/><Relationship Id="rId201" Type="http://schemas.openxmlformats.org/officeDocument/2006/relationships/hyperlink" Target="mailto:Juez56deIPM@justiciamilitar.gov.co" TargetMode="External"/><Relationship Id="rId243" Type="http://schemas.openxmlformats.org/officeDocument/2006/relationships/hyperlink" Target="mailto:Juez109deIPM@justiciamilitar.gov.co" TargetMode="External"/><Relationship Id="rId285" Type="http://schemas.openxmlformats.org/officeDocument/2006/relationships/hyperlink" Target="mailto:sjjuez148deIPMPOL@justiciamilitar.gov.co" TargetMode="External"/><Relationship Id="rId450" Type="http://schemas.openxmlformats.org/officeDocument/2006/relationships/hyperlink" Target="mailto:daniela.torres@justiciamilitar.gov.co" TargetMode="External"/><Relationship Id="rId506" Type="http://schemas.openxmlformats.org/officeDocument/2006/relationships/hyperlink" Target="mailto:Juez36deIPM@justiciamilitar.gov.co" TargetMode="External"/><Relationship Id="rId38" Type="http://schemas.openxmlformats.org/officeDocument/2006/relationships/hyperlink" Target="mailto:juzgado1315con@justiciamilitar.gov.co" TargetMode="External"/><Relationship Id="rId103" Type="http://schemas.openxmlformats.org/officeDocument/2006/relationships/hyperlink" Target="mailto:sfiscal2432con@justiciamilitar.gov.co" TargetMode="External"/><Relationship Id="rId310" Type="http://schemas.openxmlformats.org/officeDocument/2006/relationships/hyperlink" Target="mailto:sjjuez180deIPMPOL@justiciamilitar.gov.co" TargetMode="External"/><Relationship Id="rId492" Type="http://schemas.openxmlformats.org/officeDocument/2006/relationships/hyperlink" Target="mailto:juez20deipm@justiciamilitar.gov.co" TargetMode="External"/><Relationship Id="rId548" Type="http://schemas.openxmlformats.org/officeDocument/2006/relationships/hyperlink" Target="mailto:Juez92deIPM@justiciamilitar.gov.co" TargetMode="External"/><Relationship Id="rId91" Type="http://schemas.openxmlformats.org/officeDocument/2006/relationships/hyperlink" Target="mailto:fiscalia2423con@justiciamilitar.gov.co" TargetMode="External"/><Relationship Id="rId145" Type="http://schemas.openxmlformats.org/officeDocument/2006/relationships/hyperlink" Target="mailto:Fiscal16anteJB@justiciamilitar.gov.co" TargetMode="External"/><Relationship Id="rId187" Type="http://schemas.openxmlformats.org/officeDocument/2006/relationships/hyperlink" Target="mailto:juez38deipm@justiciamilitar.gov.co" TargetMode="External"/><Relationship Id="rId352" Type="http://schemas.openxmlformats.org/officeDocument/2006/relationships/hyperlink" Target="mailto:sjuez1305con@justiciamilitar.gov.co" TargetMode="External"/><Relationship Id="rId394" Type="http://schemas.openxmlformats.org/officeDocument/2006/relationships/hyperlink" Target="mailto:fiscal2201conesp@justiciamilitar.gov.co" TargetMode="External"/><Relationship Id="rId408" Type="http://schemas.openxmlformats.org/officeDocument/2006/relationships/hyperlink" Target="mailto:fiscalia2407con@justiciamilitar.gov.co" TargetMode="External"/><Relationship Id="rId615" Type="http://schemas.openxmlformats.org/officeDocument/2006/relationships/hyperlink" Target="mailto:Juez164deIPMPol@justiciamilitar.gov.co" TargetMode="External"/><Relationship Id="rId212" Type="http://schemas.openxmlformats.org/officeDocument/2006/relationships/hyperlink" Target="mailto:Juez70deIPM@justiciamilitar.gov.co" TargetMode="External"/><Relationship Id="rId254" Type="http://schemas.openxmlformats.org/officeDocument/2006/relationships/hyperlink" Target="mailto:JuezdeDGPonal@justiciamilitar.gov.co" TargetMode="External"/><Relationship Id="rId49" Type="http://schemas.openxmlformats.org/officeDocument/2006/relationships/hyperlink" Target="mailto:sjuez1703gar@justiciamilitar.gov.co" TargetMode="External"/><Relationship Id="rId114" Type="http://schemas.openxmlformats.org/officeDocument/2006/relationships/hyperlink" Target="mailto:fiscalia2463con@justiciamilitar.gov.co" TargetMode="External"/><Relationship Id="rId296" Type="http://schemas.openxmlformats.org/officeDocument/2006/relationships/hyperlink" Target="mailto:Juez183deIPMPol@justiciamilitar.gov.co" TargetMode="External"/><Relationship Id="rId461" Type="http://schemas.openxmlformats.org/officeDocument/2006/relationships/hyperlink" Target="mailto:Juez8deBrigada@justiciamilitar.gov.co" TargetMode="External"/><Relationship Id="rId517" Type="http://schemas.openxmlformats.org/officeDocument/2006/relationships/hyperlink" Target="mailto:Juez47deIPM@justiciamilitar.gov.co" TargetMode="External"/><Relationship Id="rId559" Type="http://schemas.openxmlformats.org/officeDocument/2006/relationships/hyperlink" Target="mailto:Juez106deIPM@justiciamilitar.gov.co" TargetMode="External"/><Relationship Id="rId60" Type="http://schemas.openxmlformats.org/officeDocument/2006/relationships/hyperlink" Target="mailto:juzgado1730gar@justiciamilitar.gov.co" TargetMode="External"/><Relationship Id="rId156" Type="http://schemas.openxmlformats.org/officeDocument/2006/relationships/hyperlink" Target="mailto:Fiscal28anteJB@justiciamilitar.gov.co" TargetMode="External"/><Relationship Id="rId198" Type="http://schemas.openxmlformats.org/officeDocument/2006/relationships/hyperlink" Target="mailto:sjjuez53deipm@justiciamilitar.gov.co" TargetMode="External"/><Relationship Id="rId321" Type="http://schemas.openxmlformats.org/officeDocument/2006/relationships/hyperlink" Target="mailto:Juez190deIPMPol@justiciamilitar.gov.co" TargetMode="External"/><Relationship Id="rId363" Type="http://schemas.openxmlformats.org/officeDocument/2006/relationships/hyperlink" Target="mailto:juzgado1318con@justiciamilitar.gov.co" TargetMode="External"/><Relationship Id="rId419" Type="http://schemas.openxmlformats.org/officeDocument/2006/relationships/hyperlink" Target="mailto:sfiscal2426con@justiciamilitar.gov.co" TargetMode="External"/><Relationship Id="rId570" Type="http://schemas.openxmlformats.org/officeDocument/2006/relationships/hyperlink" Target="mailto:FiscalanteCA122FAC@justiciamilitar.gov.co" TargetMode="External"/><Relationship Id="rId626" Type="http://schemas.openxmlformats.org/officeDocument/2006/relationships/hyperlink" Target="mailto:Juez173deIPMPol@justiciamilitar.gov.co" TargetMode="External"/><Relationship Id="rId223" Type="http://schemas.openxmlformats.org/officeDocument/2006/relationships/hyperlink" Target="mailto:Juez88deIPM@justiciamilitar.gov.co" TargetMode="External"/><Relationship Id="rId430" Type="http://schemas.openxmlformats.org/officeDocument/2006/relationships/hyperlink" Target="mailto:fiscalia2433con@justiciamilitar.gov.co" TargetMode="External"/><Relationship Id="rId18" Type="http://schemas.openxmlformats.org/officeDocument/2006/relationships/hyperlink" Target="mailto:oscar.gudino@justiciamilitar.gov.co" TargetMode="External"/><Relationship Id="rId265" Type="http://schemas.openxmlformats.org/officeDocument/2006/relationships/hyperlink" Target="mailto:sjJuezdePolMetroCali@justiciamilitar.gov.co" TargetMode="External"/><Relationship Id="rId472" Type="http://schemas.openxmlformats.org/officeDocument/2006/relationships/hyperlink" Target="mailto:Fiscal21anteJB@justiciamilitar.gov.co" TargetMode="External"/><Relationship Id="rId528" Type="http://schemas.openxmlformats.org/officeDocument/2006/relationships/hyperlink" Target="mailto:Juez67deIPM@justiciamilitar.gov.co" TargetMode="External"/><Relationship Id="rId125" Type="http://schemas.openxmlformats.org/officeDocument/2006/relationships/hyperlink" Target="mailto:fiscalia2488con@justiciamilitar.gov.co" TargetMode="External"/><Relationship Id="rId167" Type="http://schemas.openxmlformats.org/officeDocument/2006/relationships/hyperlink" Target="mailto:Juez17deIPM@justiciamilitar.gov.co" TargetMode="External"/><Relationship Id="rId332" Type="http://schemas.openxmlformats.org/officeDocument/2006/relationships/hyperlink" Target="mailto:gustavo.suarez@justiciamilitar.gov.co" TargetMode="External"/><Relationship Id="rId374" Type="http://schemas.openxmlformats.org/officeDocument/2006/relationships/hyperlink" Target="mailto:sjuez1709gar@justiciamilitar.gov.co" TargetMode="External"/><Relationship Id="rId581" Type="http://schemas.openxmlformats.org/officeDocument/2006/relationships/hyperlink" Target="mailto:Fiscal148JuPoMeVallA@justiciamilitar.gov.co" TargetMode="External"/><Relationship Id="rId71" Type="http://schemas.openxmlformats.org/officeDocument/2006/relationships/hyperlink" Target="mailto:fiscal2201conesp@justiciamilitar.gov.co" TargetMode="External"/><Relationship Id="rId234" Type="http://schemas.openxmlformats.org/officeDocument/2006/relationships/hyperlink" Target="mailto:juez101deipmarc@justiciamilitar.gov.co" TargetMode="External"/><Relationship Id="rId637" Type="http://schemas.openxmlformats.org/officeDocument/2006/relationships/hyperlink" Target="mailto:Juez194deIPMPol@justiciamilitar.gov.co" TargetMode="External"/><Relationship Id="rId2" Type="http://schemas.openxmlformats.org/officeDocument/2006/relationships/hyperlink" Target="mailto:jorge.lopez@justiciamilitar.gov.co" TargetMode="External"/><Relationship Id="rId29" Type="http://schemas.openxmlformats.org/officeDocument/2006/relationships/hyperlink" Target="mailto:sjuez1305con@justiciamilitar.gov.co" TargetMode="External"/><Relationship Id="rId276" Type="http://schemas.openxmlformats.org/officeDocument/2006/relationships/hyperlink" Target="mailto:SFiscal161anteJDPol@justiciamilitar.gov.co" TargetMode="External"/><Relationship Id="rId441" Type="http://schemas.openxmlformats.org/officeDocument/2006/relationships/hyperlink" Target="mailto:sfiscal2465con@justiciamilitar.gov.co" TargetMode="External"/><Relationship Id="rId483" Type="http://schemas.openxmlformats.org/officeDocument/2006/relationships/hyperlink" Target="mailto:Juez8deIPM@justiciamilitar.gov.co" TargetMode="External"/><Relationship Id="rId539" Type="http://schemas.openxmlformats.org/officeDocument/2006/relationships/hyperlink" Target="mailto:juzgado77deIPM@justiciamilitar.gov.co" TargetMode="External"/><Relationship Id="rId40" Type="http://schemas.openxmlformats.org/officeDocument/2006/relationships/hyperlink" Target="mailto:juzgado1318con@justiciamilitar.gov.co" TargetMode="External"/><Relationship Id="rId136" Type="http://schemas.openxmlformats.org/officeDocument/2006/relationships/hyperlink" Target="mailto:juez6debrigada@justiciamilitar.gov.co" TargetMode="External"/><Relationship Id="rId178" Type="http://schemas.openxmlformats.org/officeDocument/2006/relationships/hyperlink" Target="mailto:Juez28deIPM@justiciamilitar.gov.co" TargetMode="External"/><Relationship Id="rId301" Type="http://schemas.openxmlformats.org/officeDocument/2006/relationships/hyperlink" Target="mailto:Juez176deIPMPol@justiciamilitar.gov.co" TargetMode="External"/><Relationship Id="rId343" Type="http://schemas.openxmlformats.org/officeDocument/2006/relationships/hyperlink" Target="mailto:omar.aguilar@justiciamilitar.gov.co" TargetMode="External"/><Relationship Id="rId550" Type="http://schemas.openxmlformats.org/officeDocument/2006/relationships/hyperlink" Target="mailto:Juez95deIPM@justiciamilitar.gov.co" TargetMode="External"/><Relationship Id="rId82" Type="http://schemas.openxmlformats.org/officeDocument/2006/relationships/hyperlink" Target="mailto:fiscalia2405con@justiciamilitar.gov.co" TargetMode="External"/><Relationship Id="rId203" Type="http://schemas.openxmlformats.org/officeDocument/2006/relationships/hyperlink" Target="mailto:Juez60deIPM@justiciamilitar.gov.co" TargetMode="External"/><Relationship Id="rId385" Type="http://schemas.openxmlformats.org/officeDocument/2006/relationships/hyperlink" Target="mailto:juzgado1739gar@justiciamilitar.gov.co" TargetMode="External"/><Relationship Id="rId592" Type="http://schemas.openxmlformats.org/officeDocument/2006/relationships/hyperlink" Target="mailto:Fiscal152anteJDPol@justiciamilitar.gov.co" TargetMode="External"/><Relationship Id="rId606" Type="http://schemas.openxmlformats.org/officeDocument/2006/relationships/hyperlink" Target="mailto:Juez149deIPMPol@justiciamilitar.gov.co" TargetMode="External"/><Relationship Id="rId648" Type="http://schemas.openxmlformats.org/officeDocument/2006/relationships/comments" Target="../comments1.xml"/><Relationship Id="rId245" Type="http://schemas.openxmlformats.org/officeDocument/2006/relationships/hyperlink" Target="mailto:fiscaliainspeccion@justiciamilitar.gov.co" TargetMode="External"/><Relationship Id="rId287" Type="http://schemas.openxmlformats.org/officeDocument/2006/relationships/hyperlink" Target="mailto:Juez153deIPMPol@justiciamilitar.gov.co" TargetMode="External"/><Relationship Id="rId410" Type="http://schemas.openxmlformats.org/officeDocument/2006/relationships/hyperlink" Target="mailto:sfiscal2406con@justiciamilitar.gov.co" TargetMode="External"/><Relationship Id="rId452" Type="http://schemas.openxmlformats.org/officeDocument/2006/relationships/hyperlink" Target="mailto:fiscalantejicgfm@justiciamilitar.gov.co" TargetMode="External"/><Relationship Id="rId494" Type="http://schemas.openxmlformats.org/officeDocument/2006/relationships/hyperlink" Target="mailto:sjjuez15ipm@justiciamilitar.gov.co" TargetMode="External"/><Relationship Id="rId508" Type="http://schemas.openxmlformats.org/officeDocument/2006/relationships/hyperlink" Target="mailto:Juez40deIPM@justiciamilitar.gov.co" TargetMode="External"/><Relationship Id="rId105" Type="http://schemas.openxmlformats.org/officeDocument/2006/relationships/hyperlink" Target="mailto:sfiscal2434con@justiciamilitar.gov.co" TargetMode="External"/><Relationship Id="rId147" Type="http://schemas.openxmlformats.org/officeDocument/2006/relationships/hyperlink" Target="mailto:Fiscal23anteJB@justiciamilitar.gov.co" TargetMode="External"/><Relationship Id="rId312" Type="http://schemas.openxmlformats.org/officeDocument/2006/relationships/hyperlink" Target="mailto:Juez187deIPMPol@justiciamilitar.gov.co" TargetMode="External"/><Relationship Id="rId354" Type="http://schemas.openxmlformats.org/officeDocument/2006/relationships/hyperlink" Target="mailto:sjuez1309con@justiciamilitar.gov.co" TargetMode="External"/><Relationship Id="rId51" Type="http://schemas.openxmlformats.org/officeDocument/2006/relationships/hyperlink" Target="mailto:sjuez1709gar@justiciamilitar.gov.co" TargetMode="External"/><Relationship Id="rId93" Type="http://schemas.openxmlformats.org/officeDocument/2006/relationships/hyperlink" Target="mailto:fiscalia2424con@justiciamilitar.gov.co" TargetMode="External"/><Relationship Id="rId189" Type="http://schemas.openxmlformats.org/officeDocument/2006/relationships/hyperlink" Target="mailto:Juez45deIPM@justiciamilitar.gov.co" TargetMode="External"/><Relationship Id="rId396" Type="http://schemas.openxmlformats.org/officeDocument/2006/relationships/hyperlink" Target="mailto:fiscal2203conesp@justiciamilitar.gov.co" TargetMode="External"/><Relationship Id="rId561" Type="http://schemas.openxmlformats.org/officeDocument/2006/relationships/hyperlink" Target="mailto:Juez107deIPM@justiciamilitar.gov.co" TargetMode="External"/><Relationship Id="rId617" Type="http://schemas.openxmlformats.org/officeDocument/2006/relationships/hyperlink" Target="mailto:Juez175deIPMPol@justiciamilitar.gov.co" TargetMode="External"/><Relationship Id="rId214" Type="http://schemas.openxmlformats.org/officeDocument/2006/relationships/hyperlink" Target="mailto:Juez79deIPM@justiciamilitar.gov.co" TargetMode="External"/><Relationship Id="rId256" Type="http://schemas.openxmlformats.org/officeDocument/2006/relationships/hyperlink" Target="mailto:JuezdePolMetroVA@justiciamilitar.gov.co" TargetMode="External"/><Relationship Id="rId298" Type="http://schemas.openxmlformats.org/officeDocument/2006/relationships/hyperlink" Target="mailto:Juez179deIPMPol@justiciamilitar.gov.co" TargetMode="External"/><Relationship Id="rId421" Type="http://schemas.openxmlformats.org/officeDocument/2006/relationships/hyperlink" Target="mailto:sfiscal2428con@justiciamilitar.gov.co" TargetMode="External"/><Relationship Id="rId463" Type="http://schemas.openxmlformats.org/officeDocument/2006/relationships/hyperlink" Target="mailto:Juez10deBrigada@justiciamilitar.gov.co" TargetMode="External"/><Relationship Id="rId519" Type="http://schemas.openxmlformats.org/officeDocument/2006/relationships/hyperlink" Target="mailto:Juez51deIPM@justiciamilitar.gov.co" TargetMode="External"/><Relationship Id="rId116" Type="http://schemas.openxmlformats.org/officeDocument/2006/relationships/hyperlink" Target="mailto:fiscalia2466con@justiciamilitar.gov.co" TargetMode="External"/><Relationship Id="rId158" Type="http://schemas.openxmlformats.org/officeDocument/2006/relationships/hyperlink" Target="mailto:Fiscal29anteJB@justiciamilitar.gov.co" TargetMode="External"/><Relationship Id="rId323" Type="http://schemas.openxmlformats.org/officeDocument/2006/relationships/hyperlink" Target="mailto:monica.bustos@justiciamilitar.gov.co" TargetMode="External"/><Relationship Id="rId530" Type="http://schemas.openxmlformats.org/officeDocument/2006/relationships/hyperlink" Target="mailto:Juez64deIPM@justiciamilitar.gov.co" TargetMode="External"/><Relationship Id="rId20" Type="http://schemas.openxmlformats.org/officeDocument/2006/relationships/hyperlink" Target="mailto:omar.aguilar@justiciamilitar.gov.co" TargetMode="External"/><Relationship Id="rId62" Type="http://schemas.openxmlformats.org/officeDocument/2006/relationships/hyperlink" Target="mailto:juzgado1739gar@justiciamilitar.gov.co" TargetMode="External"/><Relationship Id="rId365" Type="http://schemas.openxmlformats.org/officeDocument/2006/relationships/hyperlink" Target="mailto:sjuez1601ejecpe@justiciamilitar.gov.co" TargetMode="External"/><Relationship Id="rId572" Type="http://schemas.openxmlformats.org/officeDocument/2006/relationships/hyperlink" Target="mailto:Juez122deIPMFAC@justiciamilitar.gov.co" TargetMode="External"/><Relationship Id="rId628" Type="http://schemas.openxmlformats.org/officeDocument/2006/relationships/hyperlink" Target="mailto:Juez172deipmpol@justiciamilitar.gov.co" TargetMode="External"/><Relationship Id="rId225" Type="http://schemas.openxmlformats.org/officeDocument/2006/relationships/hyperlink" Target="mailto:Juez92deIPM@justiciamilitar.gov.co" TargetMode="External"/><Relationship Id="rId267" Type="http://schemas.openxmlformats.org/officeDocument/2006/relationships/hyperlink" Target="mailto:JuezdeDptoPolMeta@justiciamilitar.gov.co" TargetMode="External"/><Relationship Id="rId432" Type="http://schemas.openxmlformats.org/officeDocument/2006/relationships/hyperlink" Target="mailto:sfiscal2483con@justiciamilitar.gov.co" TargetMode="External"/><Relationship Id="rId474" Type="http://schemas.openxmlformats.org/officeDocument/2006/relationships/hyperlink" Target="mailto:Fiscal25anteJB@justiciamilitar.gov.co" TargetMode="External"/><Relationship Id="rId127" Type="http://schemas.openxmlformats.org/officeDocument/2006/relationships/hyperlink" Target="mailto:daniela.torres@justiciamilitar.gov.co" TargetMode="External"/><Relationship Id="rId31" Type="http://schemas.openxmlformats.org/officeDocument/2006/relationships/hyperlink" Target="mailto:sjuez1309con@justiciamilitar.gov.co" TargetMode="External"/><Relationship Id="rId73" Type="http://schemas.openxmlformats.org/officeDocument/2006/relationships/hyperlink" Target="mailto:fiscal2203conesp@justiciamilitar.gov.co" TargetMode="External"/><Relationship Id="rId169" Type="http://schemas.openxmlformats.org/officeDocument/2006/relationships/hyperlink" Target="mailto:juez20deipm@justiciamilitar.gov.co" TargetMode="External"/><Relationship Id="rId334" Type="http://schemas.openxmlformats.org/officeDocument/2006/relationships/hyperlink" Target="mailto:juzgado1203cones@justiciamilitar.gov.co" TargetMode="External"/><Relationship Id="rId376" Type="http://schemas.openxmlformats.org/officeDocument/2006/relationships/hyperlink" Target="mailto:sjuez1713gar@justiciamilitar.gov.co" TargetMode="External"/><Relationship Id="rId541" Type="http://schemas.openxmlformats.org/officeDocument/2006/relationships/hyperlink" Target="mailto:sjjuez76deipm@justiciamilitar.gov.co" TargetMode="External"/><Relationship Id="rId583" Type="http://schemas.openxmlformats.org/officeDocument/2006/relationships/hyperlink" Target="mailto:juezdedptopolris@justiciamilitar.gov.co" TargetMode="External"/><Relationship Id="rId639" Type="http://schemas.openxmlformats.org/officeDocument/2006/relationships/hyperlink" Target="mailto:Juez191deIPMPol@justiciamilitar.gov.co" TargetMode="External"/><Relationship Id="rId4" Type="http://schemas.openxmlformats.org/officeDocument/2006/relationships/hyperlink" Target="mailto:juez1202conesp@justiciamilitar.gov.co" TargetMode="External"/><Relationship Id="rId180" Type="http://schemas.openxmlformats.org/officeDocument/2006/relationships/hyperlink" Target="mailto:Juez33deIPM@justiciamilitar.gov.co" TargetMode="External"/><Relationship Id="rId236" Type="http://schemas.openxmlformats.org/officeDocument/2006/relationships/hyperlink" Target="mailto:Juez106deIPM@justiciamilitar.gov.co" TargetMode="External"/><Relationship Id="rId278" Type="http://schemas.openxmlformats.org/officeDocument/2006/relationships/hyperlink" Target="mailto:sjJuezdeDptoPolAtlanti@justiciamilitar.gov.co" TargetMode="External"/><Relationship Id="rId401" Type="http://schemas.openxmlformats.org/officeDocument/2006/relationships/hyperlink" Target="mailto:fiscalia2225coes@justiciamilitar.gov.co" TargetMode="External"/><Relationship Id="rId443" Type="http://schemas.openxmlformats.org/officeDocument/2006/relationships/hyperlink" Target="mailto:fiscalia2477con@justiciamilitar.gov.co" TargetMode="External"/><Relationship Id="rId303" Type="http://schemas.openxmlformats.org/officeDocument/2006/relationships/hyperlink" Target="mailto:Juez173deIPMPol@justiciamilitar.gov.co" TargetMode="External"/><Relationship Id="rId485" Type="http://schemas.openxmlformats.org/officeDocument/2006/relationships/hyperlink" Target="mailto:Juez6deIPM@justiciamilitar.gov.co" TargetMode="External"/><Relationship Id="rId42" Type="http://schemas.openxmlformats.org/officeDocument/2006/relationships/hyperlink" Target="mailto:sjuez1601ejecpe@justiciamilitar.gov.co" TargetMode="External"/><Relationship Id="rId84" Type="http://schemas.openxmlformats.org/officeDocument/2006/relationships/hyperlink" Target="mailto:fiscal2404con@justiciamilitar.gov.co" TargetMode="External"/><Relationship Id="rId138" Type="http://schemas.openxmlformats.org/officeDocument/2006/relationships/hyperlink" Target="mailto:Juez8deBrigada@justiciamilitar.gov.co" TargetMode="External"/><Relationship Id="rId345" Type="http://schemas.openxmlformats.org/officeDocument/2006/relationships/hyperlink" Target="mailto:Carlos.Basto@justiciamilitar.gov.co" TargetMode="External"/><Relationship Id="rId387" Type="http://schemas.openxmlformats.org/officeDocument/2006/relationships/hyperlink" Target="mailto:fiscalgeneral@justiciamilitar.gov.co" TargetMode="External"/><Relationship Id="rId510" Type="http://schemas.openxmlformats.org/officeDocument/2006/relationships/hyperlink" Target="mailto:juez38deipm@justiciamilitar.gov.co" TargetMode="External"/><Relationship Id="rId552" Type="http://schemas.openxmlformats.org/officeDocument/2006/relationships/hyperlink" Target="mailto:Juez98deIPM@justiciamilitar.gov.co" TargetMode="External"/><Relationship Id="rId594" Type="http://schemas.openxmlformats.org/officeDocument/2006/relationships/hyperlink" Target="mailto:fiscal155antejdpol@justiciamilitar.gov.co" TargetMode="External"/><Relationship Id="rId608" Type="http://schemas.openxmlformats.org/officeDocument/2006/relationships/hyperlink" Target="mailto:sjjuez148deIPMPOL@justiciamilitar.gov.co" TargetMode="External"/><Relationship Id="rId191" Type="http://schemas.openxmlformats.org/officeDocument/2006/relationships/hyperlink" Target="mailto:Juez46deIPM@justiciamilitar.gov.co" TargetMode="External"/><Relationship Id="rId205" Type="http://schemas.openxmlformats.org/officeDocument/2006/relationships/hyperlink" Target="mailto:Juez67deIPM@justiciamilitar.gov.co" TargetMode="External"/><Relationship Id="rId247" Type="http://schemas.openxmlformats.org/officeDocument/2006/relationships/hyperlink" Target="mailto:FiscalanteCA122FAC@justiciamilitar.gov.co" TargetMode="External"/><Relationship Id="rId412" Type="http://schemas.openxmlformats.org/officeDocument/2006/relationships/hyperlink" Target="mailto:sfiscal2421con@justiciamilitar.gov.co" TargetMode="External"/><Relationship Id="rId107" Type="http://schemas.openxmlformats.org/officeDocument/2006/relationships/hyperlink" Target="mailto:fiscalia2433con@justiciamilitar.gov.co" TargetMode="External"/><Relationship Id="rId289" Type="http://schemas.openxmlformats.org/officeDocument/2006/relationships/hyperlink" Target="mailto:Juez158deipmpol@justiciamilitar.gov.co" TargetMode="External"/><Relationship Id="rId454" Type="http://schemas.openxmlformats.org/officeDocument/2006/relationships/hyperlink" Target="mailto:fiscal8anteji@justiciamilitar.gov.co" TargetMode="External"/><Relationship Id="rId496" Type="http://schemas.openxmlformats.org/officeDocument/2006/relationships/hyperlink" Target="mailto:sjJuez24deIPM@justiciamilitar.gov.co" TargetMode="External"/><Relationship Id="rId11" Type="http://schemas.openxmlformats.org/officeDocument/2006/relationships/hyperlink" Target="mailto:juzgado1203cones@justiciamilitar.gov.co" TargetMode="External"/><Relationship Id="rId53" Type="http://schemas.openxmlformats.org/officeDocument/2006/relationships/hyperlink" Target="mailto:sjuez1713gar@justiciamilitar.gov.co" TargetMode="External"/><Relationship Id="rId149" Type="http://schemas.openxmlformats.org/officeDocument/2006/relationships/hyperlink" Target="mailto:Fiscal21anteJB@justiciamilitar.gov.co" TargetMode="External"/><Relationship Id="rId314" Type="http://schemas.openxmlformats.org/officeDocument/2006/relationships/hyperlink" Target="mailto:Juez194deIPMPol@justiciamilitar.gov.co" TargetMode="External"/><Relationship Id="rId356" Type="http://schemas.openxmlformats.org/officeDocument/2006/relationships/hyperlink" Target="mailto:sjuez1310con@justiciamilitar.gov.co" TargetMode="External"/><Relationship Id="rId398" Type="http://schemas.openxmlformats.org/officeDocument/2006/relationships/hyperlink" Target="mailto:fiscalia2209coes@justiciamilitar.gov.co" TargetMode="External"/><Relationship Id="rId521" Type="http://schemas.openxmlformats.org/officeDocument/2006/relationships/hyperlink" Target="mailto:sjjuez53deipm@justiciamilitar.gov.co" TargetMode="External"/><Relationship Id="rId563" Type="http://schemas.openxmlformats.org/officeDocument/2006/relationships/hyperlink" Target="mailto:Juez105deIPM@justiciamilitar.gov.co" TargetMode="External"/><Relationship Id="rId619" Type="http://schemas.openxmlformats.org/officeDocument/2006/relationships/hyperlink" Target="mailto:Juez183deIPMPol@justiciamilitar.gov.co" TargetMode="External"/><Relationship Id="rId95" Type="http://schemas.openxmlformats.org/officeDocument/2006/relationships/hyperlink" Target="mailto:fiscalia2427con@justiciamilitar.gov.co" TargetMode="External"/><Relationship Id="rId160" Type="http://schemas.openxmlformats.org/officeDocument/2006/relationships/hyperlink" Target="mailto:Juez8deIPM@justiciamilitar.gov.co" TargetMode="External"/><Relationship Id="rId216" Type="http://schemas.openxmlformats.org/officeDocument/2006/relationships/hyperlink" Target="mailto:juzgado77deIPM@justiciamilitar.gov.co" TargetMode="External"/><Relationship Id="rId423" Type="http://schemas.openxmlformats.org/officeDocument/2006/relationships/hyperlink" Target="mailto:fiscalia2428con@justiciamilitar.gov.co" TargetMode="External"/><Relationship Id="rId258" Type="http://schemas.openxmlformats.org/officeDocument/2006/relationships/hyperlink" Target="mailto:Fiscal148JuPoMeVallA@justiciamilitar.gov.co" TargetMode="External"/><Relationship Id="rId465" Type="http://schemas.openxmlformats.org/officeDocument/2006/relationships/hyperlink" Target="mailto:Juez15deBrigada@justiciamilitar.gov.co" TargetMode="External"/><Relationship Id="rId630" Type="http://schemas.openxmlformats.org/officeDocument/2006/relationships/hyperlink" Target="mailto:Sjjuez174deIPMPOL@justiciamilitar.gov.co" TargetMode="External"/><Relationship Id="rId22" Type="http://schemas.openxmlformats.org/officeDocument/2006/relationships/hyperlink" Target="mailto:Carlos.Basto@justiciamilitar.gov.co" TargetMode="External"/><Relationship Id="rId64" Type="http://schemas.openxmlformats.org/officeDocument/2006/relationships/hyperlink" Target="mailto:fiscalgeneral@justiciamilitar.gov.co" TargetMode="External"/><Relationship Id="rId118" Type="http://schemas.openxmlformats.org/officeDocument/2006/relationships/hyperlink" Target="mailto:sfiscal2465con@justiciamilitar.gov.co" TargetMode="External"/><Relationship Id="rId325" Type="http://schemas.openxmlformats.org/officeDocument/2006/relationships/hyperlink" Target="mailto:jorge.lopez@justiciamilitar.gov.co" TargetMode="External"/><Relationship Id="rId367" Type="http://schemas.openxmlformats.org/officeDocument/2006/relationships/hyperlink" Target="mailto:juzgado1603ep@justiciamilitar.gov.co" TargetMode="External"/><Relationship Id="rId532" Type="http://schemas.openxmlformats.org/officeDocument/2006/relationships/hyperlink" Target="mailto:Juez63deIPM@justiciamilitar.gov.co" TargetMode="External"/><Relationship Id="rId574" Type="http://schemas.openxmlformats.org/officeDocument/2006/relationships/hyperlink" Target="mailto:Juez127deIPMFAC@justiciamilitar.gov.co" TargetMode="External"/><Relationship Id="rId171" Type="http://schemas.openxmlformats.org/officeDocument/2006/relationships/hyperlink" Target="mailto:sjjuez15ipm@justiciamilitar.gov.co" TargetMode="External"/><Relationship Id="rId227" Type="http://schemas.openxmlformats.org/officeDocument/2006/relationships/hyperlink" Target="mailto:Juez95deIPM@justiciamilitar.gov.co" TargetMode="External"/><Relationship Id="rId269" Type="http://schemas.openxmlformats.org/officeDocument/2006/relationships/hyperlink" Target="mailto:Fiscal152anteJDPol@justiciamilitar.gov.co" TargetMode="External"/><Relationship Id="rId434" Type="http://schemas.openxmlformats.org/officeDocument/2006/relationships/hyperlink" Target="mailto:fiscalia2440con@justiciamilitar.gov.co" TargetMode="External"/><Relationship Id="rId476" Type="http://schemas.openxmlformats.org/officeDocument/2006/relationships/hyperlink" Target="mailto:Fiscal22anteJB@justiciamilitar.gov.co" TargetMode="External"/><Relationship Id="rId641" Type="http://schemas.openxmlformats.org/officeDocument/2006/relationships/hyperlink" Target="mailto:Juez195deIPMPol@justiciamilitar.gov.co" TargetMode="External"/><Relationship Id="rId33" Type="http://schemas.openxmlformats.org/officeDocument/2006/relationships/hyperlink" Target="mailto:sjuez1310con@justiciamilitar.gov.co" TargetMode="External"/><Relationship Id="rId129" Type="http://schemas.openxmlformats.org/officeDocument/2006/relationships/hyperlink" Target="mailto:fiscalantejicgfm@justiciamilitar.gov.co" TargetMode="External"/><Relationship Id="rId280" Type="http://schemas.openxmlformats.org/officeDocument/2006/relationships/hyperlink" Target="mailto:Juez146deIPMPol@justiciamilitar.gov.co" TargetMode="External"/><Relationship Id="rId336" Type="http://schemas.openxmlformats.org/officeDocument/2006/relationships/hyperlink" Target="mailto:juan.bautista@justiciamilitar.gov.co" TargetMode="External"/><Relationship Id="rId501" Type="http://schemas.openxmlformats.org/officeDocument/2006/relationships/hyperlink" Target="mailto:Juez28deIPM@justiciamilitar.gov.co" TargetMode="External"/><Relationship Id="rId543" Type="http://schemas.openxmlformats.org/officeDocument/2006/relationships/hyperlink" Target="mailto:Juez85deIPM@justiciamilitar.gov.co" TargetMode="External"/><Relationship Id="rId75" Type="http://schemas.openxmlformats.org/officeDocument/2006/relationships/hyperlink" Target="mailto:fiscalia2209coes@justiciamilitar.gov.co" TargetMode="External"/><Relationship Id="rId140" Type="http://schemas.openxmlformats.org/officeDocument/2006/relationships/hyperlink" Target="mailto:Juez10deBrigada@justiciamilitar.gov.co" TargetMode="External"/><Relationship Id="rId182" Type="http://schemas.openxmlformats.org/officeDocument/2006/relationships/hyperlink" Target="mailto:Juez35deIPM@justiciamilitar.gov.co" TargetMode="External"/><Relationship Id="rId378" Type="http://schemas.openxmlformats.org/officeDocument/2006/relationships/hyperlink" Target="mailto:sjuez1718gar@justiciamilitar.gov.co" TargetMode="External"/><Relationship Id="rId403" Type="http://schemas.openxmlformats.org/officeDocument/2006/relationships/hyperlink" Target="mailto:fiscalia2228coes@justiciamilitar.gov.co" TargetMode="External"/><Relationship Id="rId585" Type="http://schemas.openxmlformats.org/officeDocument/2006/relationships/hyperlink" Target="mailto:JuezdePolMetroBogota@justiciamilitar.gov.co" TargetMode="External"/><Relationship Id="rId6" Type="http://schemas.openxmlformats.org/officeDocument/2006/relationships/hyperlink" Target="mailto:sandra.botia@justiciamilitar.gov.co" TargetMode="External"/><Relationship Id="rId238" Type="http://schemas.openxmlformats.org/officeDocument/2006/relationships/hyperlink" Target="mailto:Juez107deIPM@justiciamilitar.gov.co" TargetMode="External"/><Relationship Id="rId445" Type="http://schemas.openxmlformats.org/officeDocument/2006/relationships/hyperlink" Target="mailto:fiscalia2476con@justiciamilitar.gov.co" TargetMode="External"/><Relationship Id="rId487" Type="http://schemas.openxmlformats.org/officeDocument/2006/relationships/hyperlink" Target="mailto:sjjuez7deIPM@justiciamilitar.gov.co" TargetMode="External"/><Relationship Id="rId610" Type="http://schemas.openxmlformats.org/officeDocument/2006/relationships/hyperlink" Target="mailto:Juez153deIPMPol@justiciamilitar.gov.co" TargetMode="External"/><Relationship Id="rId291" Type="http://schemas.openxmlformats.org/officeDocument/2006/relationships/hyperlink" Target="mailto:Juez160deIPMPol@justiciamilitar.gov.co" TargetMode="External"/><Relationship Id="rId305" Type="http://schemas.openxmlformats.org/officeDocument/2006/relationships/hyperlink" Target="mailto:Juez172deipmpol@justiciamilitar.gov.co" TargetMode="External"/><Relationship Id="rId347" Type="http://schemas.openxmlformats.org/officeDocument/2006/relationships/hyperlink" Target="mailto:esteban.guarin@justiciamilitar.gov.co" TargetMode="External"/><Relationship Id="rId512" Type="http://schemas.openxmlformats.org/officeDocument/2006/relationships/hyperlink" Target="mailto:Juez45deIPM@justiciamilitar.gov.co" TargetMode="External"/><Relationship Id="rId44" Type="http://schemas.openxmlformats.org/officeDocument/2006/relationships/hyperlink" Target="mailto:juzgado1603ep@justiciamilitar.gov.co" TargetMode="External"/><Relationship Id="rId86" Type="http://schemas.openxmlformats.org/officeDocument/2006/relationships/hyperlink" Target="mailto:sfiscal2407con@justiciamilitar.gov.co" TargetMode="External"/><Relationship Id="rId151" Type="http://schemas.openxmlformats.org/officeDocument/2006/relationships/hyperlink" Target="mailto:Fiscal25anteJB@justiciamilitar.gov.co" TargetMode="External"/><Relationship Id="rId389" Type="http://schemas.openxmlformats.org/officeDocument/2006/relationships/hyperlink" Target="mailto:rene.lambrano@justiciamilitar.gov.co" TargetMode="External"/><Relationship Id="rId554" Type="http://schemas.openxmlformats.org/officeDocument/2006/relationships/hyperlink" Target="mailto:juzgadoinspeccionarc@justiciamilitar.gov.co" TargetMode="External"/><Relationship Id="rId596" Type="http://schemas.openxmlformats.org/officeDocument/2006/relationships/hyperlink" Target="mailto:Fiscal164anteJDPol@justiciamilitar.gov.co" TargetMode="External"/><Relationship Id="rId193" Type="http://schemas.openxmlformats.org/officeDocument/2006/relationships/hyperlink" Target="mailto:sjjuez44deipm@justiciamilitar.gov.co" TargetMode="External"/><Relationship Id="rId207" Type="http://schemas.openxmlformats.org/officeDocument/2006/relationships/hyperlink" Target="mailto:Juez64deIPM@justiciamilitar.gov.co" TargetMode="External"/><Relationship Id="rId249" Type="http://schemas.openxmlformats.org/officeDocument/2006/relationships/hyperlink" Target="mailto:Juez122deIPMFAC@justiciamilitar.gov.co" TargetMode="External"/><Relationship Id="rId414" Type="http://schemas.openxmlformats.org/officeDocument/2006/relationships/hyperlink" Target="mailto:fiscalia2423con@justiciamilitar.gov.co" TargetMode="External"/><Relationship Id="rId456" Type="http://schemas.openxmlformats.org/officeDocument/2006/relationships/hyperlink" Target="mailto:fiscal9antejd@justiciamilitar.gov.co" TargetMode="External"/><Relationship Id="rId498" Type="http://schemas.openxmlformats.org/officeDocument/2006/relationships/hyperlink" Target="mailto:sjjuez26deipm@justiciamilitar.gov.co" TargetMode="External"/><Relationship Id="rId621" Type="http://schemas.openxmlformats.org/officeDocument/2006/relationships/hyperlink" Target="mailto:Juez179deIPMPol@justiciamilitar.gov.co" TargetMode="External"/><Relationship Id="rId13" Type="http://schemas.openxmlformats.org/officeDocument/2006/relationships/hyperlink" Target="mailto:juan.bautista@justiciamilitar.gov.co" TargetMode="External"/><Relationship Id="rId109" Type="http://schemas.openxmlformats.org/officeDocument/2006/relationships/hyperlink" Target="mailto:sfiscal2483con@justiciamilitar.gov.co" TargetMode="External"/><Relationship Id="rId260" Type="http://schemas.openxmlformats.org/officeDocument/2006/relationships/hyperlink" Target="mailto:juezdedptopolris@justiciamilitar.gov.co" TargetMode="External"/><Relationship Id="rId316" Type="http://schemas.openxmlformats.org/officeDocument/2006/relationships/hyperlink" Target="mailto:Juez191deIPMPol@justiciamilitar.gov.co" TargetMode="External"/><Relationship Id="rId523" Type="http://schemas.openxmlformats.org/officeDocument/2006/relationships/hyperlink" Target="mailto:Juez57deIPM@justiciamilitar.gov.co" TargetMode="External"/><Relationship Id="rId55" Type="http://schemas.openxmlformats.org/officeDocument/2006/relationships/hyperlink" Target="mailto:sjuez1718gar@justiciamilitar.gov.co" TargetMode="External"/><Relationship Id="rId97" Type="http://schemas.openxmlformats.org/officeDocument/2006/relationships/hyperlink" Target="mailto:sfiscal2427con@justiciamilitar.gov.co" TargetMode="External"/><Relationship Id="rId120" Type="http://schemas.openxmlformats.org/officeDocument/2006/relationships/hyperlink" Target="mailto:fiscalia2477con@justiciamilitar.gov.co" TargetMode="External"/><Relationship Id="rId358" Type="http://schemas.openxmlformats.org/officeDocument/2006/relationships/hyperlink" Target="mailto:sjuez1311con@justiciamilitar.gov.co" TargetMode="External"/><Relationship Id="rId565" Type="http://schemas.openxmlformats.org/officeDocument/2006/relationships/hyperlink" Target="mailto:sjjuez109deipm@justiciamilitar.gov.co" TargetMode="External"/><Relationship Id="rId162" Type="http://schemas.openxmlformats.org/officeDocument/2006/relationships/hyperlink" Target="mailto:Juez6deIPM@justiciamilitar.gov.co" TargetMode="External"/><Relationship Id="rId218" Type="http://schemas.openxmlformats.org/officeDocument/2006/relationships/hyperlink" Target="mailto:sjjuez76deipm@justiciamilitar.gov.co" TargetMode="External"/><Relationship Id="rId425" Type="http://schemas.openxmlformats.org/officeDocument/2006/relationships/hyperlink" Target="mailto:sfiscal2431con@justiciamilitar.gov.co" TargetMode="External"/><Relationship Id="rId467" Type="http://schemas.openxmlformats.org/officeDocument/2006/relationships/hyperlink" Target="mailto:Fiscal15anteJBri@justiciamilitar.gov.co" TargetMode="External"/><Relationship Id="rId632" Type="http://schemas.openxmlformats.org/officeDocument/2006/relationships/hyperlink" Target="mailto:Juez184deIPMPol@justiciamilitar.gov.co" TargetMode="External"/><Relationship Id="rId271" Type="http://schemas.openxmlformats.org/officeDocument/2006/relationships/hyperlink" Target="mailto:fiscal155antejdpol@justiciamilitar.gov.co" TargetMode="External"/><Relationship Id="rId24" Type="http://schemas.openxmlformats.org/officeDocument/2006/relationships/hyperlink" Target="mailto:esteban.guarin@justiciamilitar.gov.co" TargetMode="External"/><Relationship Id="rId66" Type="http://schemas.openxmlformats.org/officeDocument/2006/relationships/hyperlink" Target="mailto:rene.lambrano@justiciamilitar.gov.co" TargetMode="External"/><Relationship Id="rId131" Type="http://schemas.openxmlformats.org/officeDocument/2006/relationships/hyperlink" Target="mailto:fiscal8anteji@justiciamilitar.gov.co" TargetMode="External"/><Relationship Id="rId327" Type="http://schemas.openxmlformats.org/officeDocument/2006/relationships/hyperlink" Target="mailto:juez1202conesp@justiciamilitar.gov.co" TargetMode="External"/><Relationship Id="rId369" Type="http://schemas.openxmlformats.org/officeDocument/2006/relationships/hyperlink" Target="mailto:juez1702ctrlgaran@justiciamilitar.gov.co" TargetMode="External"/><Relationship Id="rId534" Type="http://schemas.openxmlformats.org/officeDocument/2006/relationships/hyperlink" Target="mailto:sjjuez70deipm@justiciamilitar.gov.co" TargetMode="External"/><Relationship Id="rId576" Type="http://schemas.openxmlformats.org/officeDocument/2006/relationships/hyperlink" Target="mailto:sjjuezdedgponal@justiciamilitar.gov.co" TargetMode="External"/><Relationship Id="rId173" Type="http://schemas.openxmlformats.org/officeDocument/2006/relationships/hyperlink" Target="mailto:sjJuez24deIPM@justiciamilitar.gov.co" TargetMode="External"/><Relationship Id="rId229" Type="http://schemas.openxmlformats.org/officeDocument/2006/relationships/hyperlink" Target="mailto:Juez98deIPM@justiciamilitar.gov.co" TargetMode="External"/><Relationship Id="rId380" Type="http://schemas.openxmlformats.org/officeDocument/2006/relationships/hyperlink" Target="mailto:sjuez1728gar@justiciamilitar.gov.co" TargetMode="External"/><Relationship Id="rId436" Type="http://schemas.openxmlformats.org/officeDocument/2006/relationships/hyperlink" Target="mailto:sfiscal2457con@justiciamilitar.gov.co" TargetMode="External"/><Relationship Id="rId601" Type="http://schemas.openxmlformats.org/officeDocument/2006/relationships/hyperlink" Target="mailto:sjJuezdeDptoPolAtlanti@justiciamilitar.gov.co" TargetMode="External"/><Relationship Id="rId643" Type="http://schemas.openxmlformats.org/officeDocument/2006/relationships/hyperlink" Target="mailto:sjjuez190deIPMPOL@justiciamilitar.gov.co" TargetMode="External"/><Relationship Id="rId240" Type="http://schemas.openxmlformats.org/officeDocument/2006/relationships/hyperlink" Target="mailto:Juez105deIPM@justiciamilitar.gov.co" TargetMode="External"/><Relationship Id="rId478" Type="http://schemas.openxmlformats.org/officeDocument/2006/relationships/hyperlink" Target="mailto:sffiscal24antejb@justiciamilitar.gov.co" TargetMode="External"/><Relationship Id="rId35" Type="http://schemas.openxmlformats.org/officeDocument/2006/relationships/hyperlink" Target="mailto:sjuez1311con@justiciamilitar.gov.co" TargetMode="External"/><Relationship Id="rId77" Type="http://schemas.openxmlformats.org/officeDocument/2006/relationships/hyperlink" Target="mailto:sfiscal2205coes@justiciamilitar.gov.co" TargetMode="External"/><Relationship Id="rId100" Type="http://schemas.openxmlformats.org/officeDocument/2006/relationships/hyperlink" Target="mailto:fiscalia2428con@justiciamilitar.gov.co" TargetMode="External"/><Relationship Id="rId282" Type="http://schemas.openxmlformats.org/officeDocument/2006/relationships/hyperlink" Target="mailto:sjjuez146deipmpol@justiciamilitar.gov.co" TargetMode="External"/><Relationship Id="rId338" Type="http://schemas.openxmlformats.org/officeDocument/2006/relationships/hyperlink" Target="mailto:sjuez1203cones@justiciamilitar.gov.co" TargetMode="External"/><Relationship Id="rId503" Type="http://schemas.openxmlformats.org/officeDocument/2006/relationships/hyperlink" Target="mailto:Juez33deIPM@justiciamilitar.gov.co" TargetMode="External"/><Relationship Id="rId545" Type="http://schemas.openxmlformats.org/officeDocument/2006/relationships/hyperlink" Target="mailto:Juez87deIPM@justiciamilitar.gov.co" TargetMode="External"/><Relationship Id="rId587" Type="http://schemas.openxmlformats.org/officeDocument/2006/relationships/hyperlink" Target="mailto:sjjuez146deipmpol@justiciamilitar.gov.co" TargetMode="External"/><Relationship Id="rId8" Type="http://schemas.openxmlformats.org/officeDocument/2006/relationships/hyperlink" Target="mailto:paola.zuluaga@justiciamilitar.gov.co" TargetMode="External"/><Relationship Id="rId142" Type="http://schemas.openxmlformats.org/officeDocument/2006/relationships/hyperlink" Target="mailto:Juez15deBrigada@justiciamilitar.gov.co" TargetMode="External"/><Relationship Id="rId184" Type="http://schemas.openxmlformats.org/officeDocument/2006/relationships/hyperlink" Target="mailto:Juez39deIPM@justiciamilitar.gov.co" TargetMode="External"/><Relationship Id="rId391" Type="http://schemas.openxmlformats.org/officeDocument/2006/relationships/hyperlink" Target="mailto:dalia.beltran@justiciamilitar.gov.co" TargetMode="External"/><Relationship Id="rId405" Type="http://schemas.openxmlformats.org/officeDocument/2006/relationships/hyperlink" Target="mailto:fiscalia2405con@justiciamilitar.gov.co" TargetMode="External"/><Relationship Id="rId447" Type="http://schemas.openxmlformats.org/officeDocument/2006/relationships/hyperlink" Target="mailto:fiscalia2483con@justiciamilitar.gov.co" TargetMode="External"/><Relationship Id="rId612" Type="http://schemas.openxmlformats.org/officeDocument/2006/relationships/hyperlink" Target="mailto:Juez158deipmpol@justiciamilitar.gov.co" TargetMode="External"/><Relationship Id="rId251" Type="http://schemas.openxmlformats.org/officeDocument/2006/relationships/hyperlink" Target="mailto:Juez127deIPMFAC@justiciamilitar.gov.co" TargetMode="External"/><Relationship Id="rId489" Type="http://schemas.openxmlformats.org/officeDocument/2006/relationships/hyperlink" Target="mailto:Juez18deIPM@justiciamilitar.gov.co" TargetMode="External"/><Relationship Id="rId46" Type="http://schemas.openxmlformats.org/officeDocument/2006/relationships/hyperlink" Target="mailto:juez1702ctrlgaran@justiciamilitar.gov.co" TargetMode="External"/><Relationship Id="rId293" Type="http://schemas.openxmlformats.org/officeDocument/2006/relationships/hyperlink" Target="mailto:Juez168deIPMPol@justiciamilitar.gov.co" TargetMode="External"/><Relationship Id="rId307" Type="http://schemas.openxmlformats.org/officeDocument/2006/relationships/hyperlink" Target="mailto:Sjjuez174deIPMPOL@justiciamilitar.gov.co" TargetMode="External"/><Relationship Id="rId349" Type="http://schemas.openxmlformats.org/officeDocument/2006/relationships/hyperlink" Target="mailto:sjuez1301con@justiciamilitar.gov.co" TargetMode="External"/><Relationship Id="rId514" Type="http://schemas.openxmlformats.org/officeDocument/2006/relationships/hyperlink" Target="mailto:Juez46deIPM@justiciamilitar.gov.co" TargetMode="External"/><Relationship Id="rId556" Type="http://schemas.openxmlformats.org/officeDocument/2006/relationships/hyperlink" Target="mailto:sffiscaliainspeccionarc@justiciamilitar.gov.co" TargetMode="External"/><Relationship Id="rId88" Type="http://schemas.openxmlformats.org/officeDocument/2006/relationships/hyperlink" Target="mailto:sfiscal2419con@justiciamilitar.gov.co" TargetMode="External"/><Relationship Id="rId111" Type="http://schemas.openxmlformats.org/officeDocument/2006/relationships/hyperlink" Target="mailto:fiscalia2440con@justiciamilitar.gov.co" TargetMode="External"/><Relationship Id="rId153" Type="http://schemas.openxmlformats.org/officeDocument/2006/relationships/hyperlink" Target="mailto:Fiscal22anteJB@justiciamilitar.gov.co" TargetMode="External"/><Relationship Id="rId195" Type="http://schemas.openxmlformats.org/officeDocument/2006/relationships/hyperlink" Target="mailto:Juez52deIPM@justiciamilitar.gov.co" TargetMode="External"/><Relationship Id="rId209" Type="http://schemas.openxmlformats.org/officeDocument/2006/relationships/hyperlink" Target="mailto:Juez63deIPM@justiciamilitar.gov.co" TargetMode="External"/><Relationship Id="rId360" Type="http://schemas.openxmlformats.org/officeDocument/2006/relationships/hyperlink" Target="mailto:sjuez1316con@justiciamilitar.gov.co" TargetMode="External"/><Relationship Id="rId416" Type="http://schemas.openxmlformats.org/officeDocument/2006/relationships/hyperlink" Target="mailto:fiscalia2424con@justiciamilitar.gov.co" TargetMode="External"/><Relationship Id="rId598" Type="http://schemas.openxmlformats.org/officeDocument/2006/relationships/hyperlink" Target="mailto:sjJuezdeDptoPolNari@justiciamilitar.gov.co" TargetMode="External"/><Relationship Id="rId220" Type="http://schemas.openxmlformats.org/officeDocument/2006/relationships/hyperlink" Target="mailto:Juez85deIPM@justiciamilitar.gov.co" TargetMode="External"/><Relationship Id="rId458" Type="http://schemas.openxmlformats.org/officeDocument/2006/relationships/hyperlink" Target="mailto:juez3debrigada@justiciamilitar.gov.co" TargetMode="External"/><Relationship Id="rId623" Type="http://schemas.openxmlformats.org/officeDocument/2006/relationships/hyperlink" Target="mailto:Juez177deIPMPol@justiciamilitar.gov.co" TargetMode="External"/><Relationship Id="rId15" Type="http://schemas.openxmlformats.org/officeDocument/2006/relationships/hyperlink" Target="mailto:sjuez1203cones@justiciamilitar.gov.co" TargetMode="External"/><Relationship Id="rId57" Type="http://schemas.openxmlformats.org/officeDocument/2006/relationships/hyperlink" Target="mailto:sjuez1728gar@justiciamilitar.gov.co" TargetMode="External"/><Relationship Id="rId262" Type="http://schemas.openxmlformats.org/officeDocument/2006/relationships/hyperlink" Target="mailto:JuezdePolMetroBogota@justiciamilitar.gov.co" TargetMode="External"/><Relationship Id="rId318" Type="http://schemas.openxmlformats.org/officeDocument/2006/relationships/hyperlink" Target="mailto:Juez195deIPMPol@justiciamilitar.gov.co" TargetMode="External"/><Relationship Id="rId525" Type="http://schemas.openxmlformats.org/officeDocument/2006/relationships/hyperlink" Target="mailto:Juez58deIPM@justiciamilitar.gov.co" TargetMode="External"/><Relationship Id="rId567" Type="http://schemas.openxmlformats.org/officeDocument/2006/relationships/hyperlink" Target="mailto:juez110deipm@justiciamilitar.gov.co" TargetMode="External"/><Relationship Id="rId99" Type="http://schemas.openxmlformats.org/officeDocument/2006/relationships/hyperlink" Target="mailto:fiscalia2429con@justiciamilitar.gov.co" TargetMode="External"/><Relationship Id="rId122" Type="http://schemas.openxmlformats.org/officeDocument/2006/relationships/hyperlink" Target="mailto:fiscalia2476con@justiciamilitar.gov.co" TargetMode="External"/><Relationship Id="rId164" Type="http://schemas.openxmlformats.org/officeDocument/2006/relationships/hyperlink" Target="mailto:sjjuez7deIPM@justiciamilitar.gov.co" TargetMode="External"/><Relationship Id="rId371" Type="http://schemas.openxmlformats.org/officeDocument/2006/relationships/hyperlink" Target="mailto:sjuez1701garan@justiciamilitar.gov.co" TargetMode="External"/><Relationship Id="rId427" Type="http://schemas.openxmlformats.org/officeDocument/2006/relationships/hyperlink" Target="mailto:sfiscal2433con@justiciamilitar.gov.co" TargetMode="External"/><Relationship Id="rId469" Type="http://schemas.openxmlformats.org/officeDocument/2006/relationships/hyperlink" Target="mailto:Fiscal17anteJB@justiciamilitar.gov.co" TargetMode="External"/><Relationship Id="rId634" Type="http://schemas.openxmlformats.org/officeDocument/2006/relationships/hyperlink" Target="mailto:sjjuez176deIPMPOL@justiciamilitar.gov.co" TargetMode="External"/><Relationship Id="rId26" Type="http://schemas.openxmlformats.org/officeDocument/2006/relationships/hyperlink" Target="mailto:sjuez1301con@justiciamilitar.gov.co" TargetMode="External"/><Relationship Id="rId231" Type="http://schemas.openxmlformats.org/officeDocument/2006/relationships/hyperlink" Target="mailto:juzgadoinspeccionarc@justiciamilitar.gov.co" TargetMode="External"/><Relationship Id="rId273" Type="http://schemas.openxmlformats.org/officeDocument/2006/relationships/hyperlink" Target="mailto:Fiscal164anteJDPol@justiciamilitar.gov.co" TargetMode="External"/><Relationship Id="rId329" Type="http://schemas.openxmlformats.org/officeDocument/2006/relationships/hyperlink" Target="mailto:sandra.botia@justiciamilitar.gov.co" TargetMode="External"/><Relationship Id="rId480" Type="http://schemas.openxmlformats.org/officeDocument/2006/relationships/hyperlink" Target="mailto:sffiscal28antejb@justiciamilitar.gov.co" TargetMode="External"/><Relationship Id="rId536" Type="http://schemas.openxmlformats.org/officeDocument/2006/relationships/hyperlink" Target="mailto:Juez78deIPM@justiciamilitar.gov.co" TargetMode="External"/><Relationship Id="rId68" Type="http://schemas.openxmlformats.org/officeDocument/2006/relationships/hyperlink" Target="mailto:dalia.beltran@justiciamilitar.gov.co" TargetMode="External"/><Relationship Id="rId133" Type="http://schemas.openxmlformats.org/officeDocument/2006/relationships/hyperlink" Target="mailto:fiscal9antejd@justiciamilitar.gov.co" TargetMode="External"/><Relationship Id="rId175" Type="http://schemas.openxmlformats.org/officeDocument/2006/relationships/hyperlink" Target="mailto:sjjuez26deipm@justiciamilitar.gov.co" TargetMode="External"/><Relationship Id="rId340" Type="http://schemas.openxmlformats.org/officeDocument/2006/relationships/hyperlink" Target="mailto:juzgado1204cones@justiciamilitar.gov.co" TargetMode="External"/><Relationship Id="rId578" Type="http://schemas.openxmlformats.org/officeDocument/2006/relationships/hyperlink" Target="mailto:sffiscal141JDG@justiciamilitar.gov.co" TargetMode="External"/><Relationship Id="rId200" Type="http://schemas.openxmlformats.org/officeDocument/2006/relationships/hyperlink" Target="mailto:Juez57deIPM@justiciamilitar.gov.co" TargetMode="External"/><Relationship Id="rId382" Type="http://schemas.openxmlformats.org/officeDocument/2006/relationships/hyperlink" Target="mailto:juzgado1727gar@justiciamilitar.gov.co" TargetMode="External"/><Relationship Id="rId438" Type="http://schemas.openxmlformats.org/officeDocument/2006/relationships/hyperlink" Target="mailto:fiscalia2462con@justiciamilitar.gov.co" TargetMode="External"/><Relationship Id="rId603" Type="http://schemas.openxmlformats.org/officeDocument/2006/relationships/hyperlink" Target="mailto:Juez146deIPMPol@justiciamilitar.gov.co" TargetMode="External"/><Relationship Id="rId645" Type="http://schemas.openxmlformats.org/officeDocument/2006/relationships/hyperlink" Target="mailto:sjjuez189deipmpol@justiciamilitar.gov.co" TargetMode="External"/><Relationship Id="rId242" Type="http://schemas.openxmlformats.org/officeDocument/2006/relationships/hyperlink" Target="mailto:sjjuez109deipm@justiciamilitar.gov.co" TargetMode="External"/><Relationship Id="rId284" Type="http://schemas.openxmlformats.org/officeDocument/2006/relationships/hyperlink" Target="mailto:Juez148deIPMPol@justiciamilitar.gov.co" TargetMode="External"/><Relationship Id="rId491" Type="http://schemas.openxmlformats.org/officeDocument/2006/relationships/hyperlink" Target="mailto:Juez16deIPM@justiciamilitar.gov.co" TargetMode="External"/><Relationship Id="rId505" Type="http://schemas.openxmlformats.org/officeDocument/2006/relationships/hyperlink" Target="mailto:Juez35deIPM@justiciamilitar.gov.co" TargetMode="External"/><Relationship Id="rId37" Type="http://schemas.openxmlformats.org/officeDocument/2006/relationships/hyperlink" Target="mailto:sjuez1316con@justiciamilitar.gov.co" TargetMode="External"/><Relationship Id="rId79" Type="http://schemas.openxmlformats.org/officeDocument/2006/relationships/hyperlink" Target="mailto:sfiscal2228coes@justiciamilitar.gov.co" TargetMode="External"/><Relationship Id="rId102" Type="http://schemas.openxmlformats.org/officeDocument/2006/relationships/hyperlink" Target="mailto:sfiscal2431con@justiciamilitar.gov.co" TargetMode="External"/><Relationship Id="rId144" Type="http://schemas.openxmlformats.org/officeDocument/2006/relationships/hyperlink" Target="mailto:Fiscal15anteJBri@justiciamilitar.gov.co" TargetMode="External"/><Relationship Id="rId547" Type="http://schemas.openxmlformats.org/officeDocument/2006/relationships/hyperlink" Target="mailto:Juez91deIPM@justiciamilitar.gov.co" TargetMode="External"/><Relationship Id="rId589" Type="http://schemas.openxmlformats.org/officeDocument/2006/relationships/hyperlink" Target="mailto:sjuezdepolmeval@justiciamilitar.gov.co" TargetMode="External"/><Relationship Id="rId90" Type="http://schemas.openxmlformats.org/officeDocument/2006/relationships/hyperlink" Target="mailto:sfiscal2424con@justiciamilitar.gov.co" TargetMode="External"/><Relationship Id="rId186" Type="http://schemas.openxmlformats.org/officeDocument/2006/relationships/hyperlink" Target="mailto:sjjuez37deipm@justiciamilitar.gov.co" TargetMode="External"/><Relationship Id="rId351" Type="http://schemas.openxmlformats.org/officeDocument/2006/relationships/hyperlink" Target="mailto:sjuez1305con@justiciamilitar.gov.co" TargetMode="External"/><Relationship Id="rId393" Type="http://schemas.openxmlformats.org/officeDocument/2006/relationships/hyperlink" Target="mailto:fiscal2202conesp@justiciamilitar.gov.co" TargetMode="External"/><Relationship Id="rId407" Type="http://schemas.openxmlformats.org/officeDocument/2006/relationships/hyperlink" Target="mailto:fiscal2404con@justiciamilitar.gov.co" TargetMode="External"/><Relationship Id="rId449" Type="http://schemas.openxmlformats.org/officeDocument/2006/relationships/hyperlink" Target="mailto:sandra.castillo@justiciamilitar.gov.co" TargetMode="External"/><Relationship Id="rId614" Type="http://schemas.openxmlformats.org/officeDocument/2006/relationships/hyperlink" Target="mailto:Juez160deIPMPol@justiciamilitar.gov.co" TargetMode="External"/><Relationship Id="rId211" Type="http://schemas.openxmlformats.org/officeDocument/2006/relationships/hyperlink" Target="mailto:sjjuez70deipm@justiciamilitar.gov.co" TargetMode="External"/><Relationship Id="rId253" Type="http://schemas.openxmlformats.org/officeDocument/2006/relationships/hyperlink" Target="mailto:sjjuezdedgponal@justiciamilitar.gov.co" TargetMode="External"/><Relationship Id="rId295" Type="http://schemas.openxmlformats.org/officeDocument/2006/relationships/hyperlink" Target="mailto:Juez182deIPMPol@justiciamilitar.gov.co" TargetMode="External"/><Relationship Id="rId309" Type="http://schemas.openxmlformats.org/officeDocument/2006/relationships/hyperlink" Target="mailto:Juez184deIPMPol@justiciamilitar.gov.co" TargetMode="External"/><Relationship Id="rId460" Type="http://schemas.openxmlformats.org/officeDocument/2006/relationships/hyperlink" Target="mailto:Juez7deBrigada@justiciamilitar.gov.co" TargetMode="External"/><Relationship Id="rId516" Type="http://schemas.openxmlformats.org/officeDocument/2006/relationships/hyperlink" Target="mailto:sjjuez44deipm@justiciamilitar.gov.co" TargetMode="External"/><Relationship Id="rId48" Type="http://schemas.openxmlformats.org/officeDocument/2006/relationships/hyperlink" Target="mailto:sjuez1701garan@justiciamilitar.gov.co" TargetMode="External"/><Relationship Id="rId113" Type="http://schemas.openxmlformats.org/officeDocument/2006/relationships/hyperlink" Target="mailto:sfiscal2457con@justiciamilitar.gov.co" TargetMode="External"/><Relationship Id="rId320" Type="http://schemas.openxmlformats.org/officeDocument/2006/relationships/hyperlink" Target="mailto:sjjuez190deIPMPOL@justiciamilitar.gov.co" TargetMode="External"/><Relationship Id="rId558" Type="http://schemas.openxmlformats.org/officeDocument/2006/relationships/hyperlink" Target="mailto:Juez104deIPM@justiciamilitar.gov.co" TargetMode="External"/><Relationship Id="rId155" Type="http://schemas.openxmlformats.org/officeDocument/2006/relationships/hyperlink" Target="mailto:sffiscal24antejb@justiciamilitar.gov.co" TargetMode="External"/><Relationship Id="rId197" Type="http://schemas.openxmlformats.org/officeDocument/2006/relationships/hyperlink" Target="mailto:Juez50deIPM@justiciamilitar.gov.co" TargetMode="External"/><Relationship Id="rId362" Type="http://schemas.openxmlformats.org/officeDocument/2006/relationships/hyperlink" Target="mailto:juzgado1317con@justiciamilitar.gov.co" TargetMode="External"/><Relationship Id="rId418" Type="http://schemas.openxmlformats.org/officeDocument/2006/relationships/hyperlink" Target="mailto:fiscalia2427con@justiciamilitar.gov.co" TargetMode="External"/><Relationship Id="rId625" Type="http://schemas.openxmlformats.org/officeDocument/2006/relationships/hyperlink" Target="mailto:Juez174deIPMPol@justiciamilitar.gov.co" TargetMode="External"/><Relationship Id="rId222" Type="http://schemas.openxmlformats.org/officeDocument/2006/relationships/hyperlink" Target="mailto:Juez87deIPM@justiciamilitar.gov.co" TargetMode="External"/><Relationship Id="rId264" Type="http://schemas.openxmlformats.org/officeDocument/2006/relationships/hyperlink" Target="mailto:sjjuez146deipmpol@justiciamilitar.gov.co" TargetMode="External"/><Relationship Id="rId471" Type="http://schemas.openxmlformats.org/officeDocument/2006/relationships/hyperlink" Target="mailto:Fiscal19anteJB@justiciamilitar.gov.co" TargetMode="External"/><Relationship Id="rId17" Type="http://schemas.openxmlformats.org/officeDocument/2006/relationships/hyperlink" Target="mailto:juzgado1204cones@justiciamilitar.gov.co" TargetMode="External"/><Relationship Id="rId59" Type="http://schemas.openxmlformats.org/officeDocument/2006/relationships/hyperlink" Target="mailto:juzgado1727gar@justiciamilitar.gov.co" TargetMode="External"/><Relationship Id="rId124" Type="http://schemas.openxmlformats.org/officeDocument/2006/relationships/hyperlink" Target="mailto:fiscalia2483con@justiciamilitar.gov.co" TargetMode="External"/><Relationship Id="rId527" Type="http://schemas.openxmlformats.org/officeDocument/2006/relationships/hyperlink" Target="mailto:Juez66deIPM@justiciamilitar.gov.co" TargetMode="External"/><Relationship Id="rId569" Type="http://schemas.openxmlformats.org/officeDocument/2006/relationships/hyperlink" Target="mailto:sffiscaliainspeccion@justiciamilitar.gov.co" TargetMode="External"/><Relationship Id="rId70" Type="http://schemas.openxmlformats.org/officeDocument/2006/relationships/hyperlink" Target="mailto:fiscal2202conesp@justiciamilitar.gov.co" TargetMode="External"/><Relationship Id="rId166" Type="http://schemas.openxmlformats.org/officeDocument/2006/relationships/hyperlink" Target="mailto:Juez18deIPM@justiciamilitar.gov.co" TargetMode="External"/><Relationship Id="rId331" Type="http://schemas.openxmlformats.org/officeDocument/2006/relationships/hyperlink" Target="mailto:paola.zuluaga@justiciamilitar.gov.co" TargetMode="External"/><Relationship Id="rId373" Type="http://schemas.openxmlformats.org/officeDocument/2006/relationships/hyperlink" Target="mailto:juzgado1709gar@justiciamilitar.gov.co" TargetMode="External"/><Relationship Id="rId429" Type="http://schemas.openxmlformats.org/officeDocument/2006/relationships/hyperlink" Target="mailto:sfiscal2435con@justiciamilitar.gov.co" TargetMode="External"/><Relationship Id="rId580" Type="http://schemas.openxmlformats.org/officeDocument/2006/relationships/hyperlink" Target="mailto:fiscal146antejpmebog@justiciamilitar.gov.co" TargetMode="External"/><Relationship Id="rId636" Type="http://schemas.openxmlformats.org/officeDocument/2006/relationships/hyperlink" Target="mailto:sjjuez187deipmpol@justiciamilitar.gov.co" TargetMode="External"/><Relationship Id="rId1" Type="http://schemas.openxmlformats.org/officeDocument/2006/relationships/hyperlink" Target="mailto:ivan.pena@justiciamilitar.gov.co" TargetMode="External"/><Relationship Id="rId233" Type="http://schemas.openxmlformats.org/officeDocument/2006/relationships/hyperlink" Target="mailto:sffiscaliainspeccionarc@justiciamilitar.gov.co" TargetMode="External"/><Relationship Id="rId440" Type="http://schemas.openxmlformats.org/officeDocument/2006/relationships/hyperlink" Target="mailto:sfiscal2466con@justiciamilitar.gov.co" TargetMode="External"/><Relationship Id="rId28" Type="http://schemas.openxmlformats.org/officeDocument/2006/relationships/hyperlink" Target="mailto:sjuez1305con@justiciamilitar.gov.co" TargetMode="External"/><Relationship Id="rId275" Type="http://schemas.openxmlformats.org/officeDocument/2006/relationships/hyperlink" Target="mailto:sjJuezdeDptoPolNari@justiciamilitar.gov.co" TargetMode="External"/><Relationship Id="rId300" Type="http://schemas.openxmlformats.org/officeDocument/2006/relationships/hyperlink" Target="mailto:Juez177deIPMPol@justiciamilitar.gov.co" TargetMode="External"/><Relationship Id="rId482" Type="http://schemas.openxmlformats.org/officeDocument/2006/relationships/hyperlink" Target="mailto:Juez10deIPM@justiciamilitar.gov.co" TargetMode="External"/><Relationship Id="rId538" Type="http://schemas.openxmlformats.org/officeDocument/2006/relationships/hyperlink" Target="mailto:Juez81deIPM@justiciamilitar.gov.co" TargetMode="External"/><Relationship Id="rId81" Type="http://schemas.openxmlformats.org/officeDocument/2006/relationships/hyperlink" Target="mailto:sfiscal2227coes@justiciamilitar.gov.co" TargetMode="External"/><Relationship Id="rId135" Type="http://schemas.openxmlformats.org/officeDocument/2006/relationships/hyperlink" Target="mailto:juez3debrigada@justiciamilitar.gov.co" TargetMode="External"/><Relationship Id="rId177" Type="http://schemas.openxmlformats.org/officeDocument/2006/relationships/hyperlink" Target="mailto:Juez30deIPM@justiciamilitar.gov.co" TargetMode="External"/><Relationship Id="rId342" Type="http://schemas.openxmlformats.org/officeDocument/2006/relationships/hyperlink" Target="mailto:flor.murcia@justiciamilitar.gov.co" TargetMode="External"/><Relationship Id="rId384" Type="http://schemas.openxmlformats.org/officeDocument/2006/relationships/hyperlink" Target="mailto:sjuez1734gar@justiciamilitar.gov.co" TargetMode="External"/><Relationship Id="rId591" Type="http://schemas.openxmlformats.org/officeDocument/2006/relationships/hyperlink" Target="mailto:JuezdeDptoPolNari@justiciamilitar.gov.co" TargetMode="External"/><Relationship Id="rId605" Type="http://schemas.openxmlformats.org/officeDocument/2006/relationships/hyperlink" Target="mailto:sjjuez146deipmpol@justiciamilitar.gov.co" TargetMode="External"/><Relationship Id="rId202" Type="http://schemas.openxmlformats.org/officeDocument/2006/relationships/hyperlink" Target="mailto:Juez58deIPM@justiciamilitar.gov.co" TargetMode="External"/><Relationship Id="rId244" Type="http://schemas.openxmlformats.org/officeDocument/2006/relationships/hyperlink" Target="mailto:juez110deipm@justiciamilitar.gov.co" TargetMode="External"/><Relationship Id="rId647" Type="http://schemas.openxmlformats.org/officeDocument/2006/relationships/vmlDrawing" Target="../drawings/vmlDrawing1.vml"/><Relationship Id="rId39" Type="http://schemas.openxmlformats.org/officeDocument/2006/relationships/hyperlink" Target="mailto:juzgado1317con@justiciamilitar.gov.co" TargetMode="External"/><Relationship Id="rId286" Type="http://schemas.openxmlformats.org/officeDocument/2006/relationships/hyperlink" Target="mailto:Juez154deIPMPol@justiciamilitar.gov.co" TargetMode="External"/><Relationship Id="rId451" Type="http://schemas.openxmlformats.org/officeDocument/2006/relationships/hyperlink" Target="mailto:juezinspcgfm@justiciamilitar.gov.co" TargetMode="External"/><Relationship Id="rId493" Type="http://schemas.openxmlformats.org/officeDocument/2006/relationships/hyperlink" Target="mailto:sjjuez17deIPM@justiciamilitar.gov.co" TargetMode="External"/><Relationship Id="rId507" Type="http://schemas.openxmlformats.org/officeDocument/2006/relationships/hyperlink" Target="mailto:Juez39deIPM@justiciamilitar.gov.co" TargetMode="External"/><Relationship Id="rId549" Type="http://schemas.openxmlformats.org/officeDocument/2006/relationships/hyperlink" Target="mailto:Juez93deIPM@justiciamilitar.gov.co" TargetMode="External"/><Relationship Id="rId50" Type="http://schemas.openxmlformats.org/officeDocument/2006/relationships/hyperlink" Target="mailto:juzgado1709gar@justiciamilitar.gov.co" TargetMode="External"/><Relationship Id="rId104" Type="http://schemas.openxmlformats.org/officeDocument/2006/relationships/hyperlink" Target="mailto:sfiscal2433con@justiciamilitar.gov.co" TargetMode="External"/><Relationship Id="rId146" Type="http://schemas.openxmlformats.org/officeDocument/2006/relationships/hyperlink" Target="mailto:Fiscal17anteJB@justiciamilitar.gov.co" TargetMode="External"/><Relationship Id="rId188" Type="http://schemas.openxmlformats.org/officeDocument/2006/relationships/hyperlink" Target="mailto:Juez42deIPM@justiciamilitar.gov.co" TargetMode="External"/><Relationship Id="rId311" Type="http://schemas.openxmlformats.org/officeDocument/2006/relationships/hyperlink" Target="mailto:sjjuez176deIPMPOL@justiciamilitar.gov.co" TargetMode="External"/><Relationship Id="rId353" Type="http://schemas.openxmlformats.org/officeDocument/2006/relationships/hyperlink" Target="mailto:sjuez1307con@justiciamilitar.gov.co" TargetMode="External"/><Relationship Id="rId395" Type="http://schemas.openxmlformats.org/officeDocument/2006/relationships/hyperlink" Target="mailto:afiscal2201esp@justiciamilitar.gov.co" TargetMode="External"/><Relationship Id="rId409" Type="http://schemas.openxmlformats.org/officeDocument/2006/relationships/hyperlink" Target="mailto:sfiscal2407con@justiciamilitar.gov.co" TargetMode="External"/><Relationship Id="rId560" Type="http://schemas.openxmlformats.org/officeDocument/2006/relationships/hyperlink" Target="mailto:Juez103deIPM@justiciamilitar.gov.co" TargetMode="External"/><Relationship Id="rId92" Type="http://schemas.openxmlformats.org/officeDocument/2006/relationships/hyperlink" Target="mailto:fiscalia2425con@justiciamilitar.gov.co" TargetMode="External"/><Relationship Id="rId213" Type="http://schemas.openxmlformats.org/officeDocument/2006/relationships/hyperlink" Target="mailto:Juez78deIPM@justiciamilitar.gov.co" TargetMode="External"/><Relationship Id="rId420" Type="http://schemas.openxmlformats.org/officeDocument/2006/relationships/hyperlink" Target="mailto:sfiscal2427con@justiciamilitar.gov.co" TargetMode="External"/><Relationship Id="rId616" Type="http://schemas.openxmlformats.org/officeDocument/2006/relationships/hyperlink" Target="mailto:Juez168deIPMPol@justiciamilitar.gov.co" TargetMode="External"/><Relationship Id="rId255" Type="http://schemas.openxmlformats.org/officeDocument/2006/relationships/hyperlink" Target="mailto:sffiscal141JDG@justiciamilitar.gov.co" TargetMode="External"/><Relationship Id="rId297" Type="http://schemas.openxmlformats.org/officeDocument/2006/relationships/hyperlink" Target="mailto:Juez180deIPMPol@justiciamilitar.gov.co" TargetMode="External"/><Relationship Id="rId462" Type="http://schemas.openxmlformats.org/officeDocument/2006/relationships/hyperlink" Target="mailto:Juez9deBrigada@justiciamilitar.gov.co" TargetMode="External"/><Relationship Id="rId518" Type="http://schemas.openxmlformats.org/officeDocument/2006/relationships/hyperlink" Target="mailto:Juez52deIPM@justiciamilitar.gov.co" TargetMode="External"/><Relationship Id="rId115" Type="http://schemas.openxmlformats.org/officeDocument/2006/relationships/hyperlink" Target="mailto:fiscalia2462con@justiciamilitar.gov.co" TargetMode="External"/><Relationship Id="rId157" Type="http://schemas.openxmlformats.org/officeDocument/2006/relationships/hyperlink" Target="mailto:sffiscal28antejb@justiciamilitar.gov.co" TargetMode="External"/><Relationship Id="rId322" Type="http://schemas.openxmlformats.org/officeDocument/2006/relationships/hyperlink" Target="mailto:sjjuez189deipmpol@justiciamilitar.gov.co" TargetMode="External"/><Relationship Id="rId364" Type="http://schemas.openxmlformats.org/officeDocument/2006/relationships/hyperlink" Target="mailto:juez1601ejecpe@justiciamilitar.gov.co" TargetMode="External"/><Relationship Id="rId61" Type="http://schemas.openxmlformats.org/officeDocument/2006/relationships/hyperlink" Target="mailto:sjuez1734gar@justiciamilitar.gov.co" TargetMode="External"/><Relationship Id="rId199" Type="http://schemas.openxmlformats.org/officeDocument/2006/relationships/hyperlink" Target="mailto:Juez55deIPM@justiciamilitar.gov.co" TargetMode="External"/><Relationship Id="rId571" Type="http://schemas.openxmlformats.org/officeDocument/2006/relationships/hyperlink" Target="mailto:FiscaldeEFFAC@justiciamilitar.gov.co" TargetMode="External"/><Relationship Id="rId627" Type="http://schemas.openxmlformats.org/officeDocument/2006/relationships/hyperlink" Target="mailto:Juez171deIPMPol@justiciamilitar.gov.co" TargetMode="External"/><Relationship Id="rId19" Type="http://schemas.openxmlformats.org/officeDocument/2006/relationships/hyperlink" Target="mailto:flor.murcia@justiciamilitar.gov.co" TargetMode="External"/><Relationship Id="rId224" Type="http://schemas.openxmlformats.org/officeDocument/2006/relationships/hyperlink" Target="mailto:Juez91deIPM@justiciamilitar.gov.co" TargetMode="External"/><Relationship Id="rId266" Type="http://schemas.openxmlformats.org/officeDocument/2006/relationships/hyperlink" Target="mailto:sjuezdepolmeval@justiciamilitar.gov.co" TargetMode="External"/><Relationship Id="rId431" Type="http://schemas.openxmlformats.org/officeDocument/2006/relationships/hyperlink" Target="mailto:sfiscal2429con@justiciamilitar.gov.co" TargetMode="External"/><Relationship Id="rId473" Type="http://schemas.openxmlformats.org/officeDocument/2006/relationships/hyperlink" Target="mailto:Fiscal24anteJB@justiciamilitar.gov.co" TargetMode="External"/><Relationship Id="rId529" Type="http://schemas.openxmlformats.org/officeDocument/2006/relationships/hyperlink" Target="mailto:Juez62deIPM@justiciamilitar.gov.co" TargetMode="External"/><Relationship Id="rId30" Type="http://schemas.openxmlformats.org/officeDocument/2006/relationships/hyperlink" Target="mailto:sjuez1307con@justiciamilitar.gov.co" TargetMode="External"/><Relationship Id="rId126" Type="http://schemas.openxmlformats.org/officeDocument/2006/relationships/hyperlink" Target="mailto:sandra.castillo@justiciamilitar.gov.co" TargetMode="External"/><Relationship Id="rId168" Type="http://schemas.openxmlformats.org/officeDocument/2006/relationships/hyperlink" Target="mailto:Juez16deIPM@justiciamilitar.gov.co" TargetMode="External"/><Relationship Id="rId333" Type="http://schemas.openxmlformats.org/officeDocument/2006/relationships/hyperlink" Target="mailto:higgins.alvarez@justiciamilitar.gov.co" TargetMode="External"/><Relationship Id="rId540" Type="http://schemas.openxmlformats.org/officeDocument/2006/relationships/hyperlink" Target="mailto:Juez76deIPM@justiciamilitar.gov.co" TargetMode="External"/><Relationship Id="rId72" Type="http://schemas.openxmlformats.org/officeDocument/2006/relationships/hyperlink" Target="mailto:afiscal2201esp@justiciamilitar.gov.co" TargetMode="External"/><Relationship Id="rId375" Type="http://schemas.openxmlformats.org/officeDocument/2006/relationships/hyperlink" Target="mailto:sjuez1708gar@justiciamilitar.gov.co" TargetMode="External"/><Relationship Id="rId582" Type="http://schemas.openxmlformats.org/officeDocument/2006/relationships/hyperlink" Target="mailto:Fiscal149JuPoMeCali@justiciamilitar.gov.co" TargetMode="External"/><Relationship Id="rId638" Type="http://schemas.openxmlformats.org/officeDocument/2006/relationships/hyperlink" Target="mailto:Juez192deIPMPol@justiciamilitar.gov.co" TargetMode="External"/><Relationship Id="rId3" Type="http://schemas.openxmlformats.org/officeDocument/2006/relationships/hyperlink" Target="mailto:roberto.ramirez@justiciamilitar.gov.co" TargetMode="External"/><Relationship Id="rId235" Type="http://schemas.openxmlformats.org/officeDocument/2006/relationships/hyperlink" Target="mailto:Juez104deIPM@justiciamilitar.gov.co" TargetMode="External"/><Relationship Id="rId277" Type="http://schemas.openxmlformats.org/officeDocument/2006/relationships/hyperlink" Target="mailto:sfFiscal165anteJDPol@justiciamilitar.gov.co" TargetMode="External"/><Relationship Id="rId400" Type="http://schemas.openxmlformats.org/officeDocument/2006/relationships/hyperlink" Target="mailto:sfiscal2205coes@justiciamilitar.gov.co" TargetMode="External"/><Relationship Id="rId442" Type="http://schemas.openxmlformats.org/officeDocument/2006/relationships/hyperlink" Target="mailto:sjjuez2472con@justiciamilitar.gov.co" TargetMode="External"/><Relationship Id="rId484" Type="http://schemas.openxmlformats.org/officeDocument/2006/relationships/hyperlink" Target="mailto:Juez7deIPM@justiciamilitar.gov.co" TargetMode="External"/><Relationship Id="rId137" Type="http://schemas.openxmlformats.org/officeDocument/2006/relationships/hyperlink" Target="mailto:Juez7deBrigada@justiciamilitar.gov.co" TargetMode="External"/><Relationship Id="rId302" Type="http://schemas.openxmlformats.org/officeDocument/2006/relationships/hyperlink" Target="mailto:Juez174deIPMPol@justiciamilitar.gov.co" TargetMode="External"/><Relationship Id="rId344" Type="http://schemas.openxmlformats.org/officeDocument/2006/relationships/hyperlink" Target="mailto:dora.ramirez@justiciamilitar.gov.co" TargetMode="External"/><Relationship Id="rId41" Type="http://schemas.openxmlformats.org/officeDocument/2006/relationships/hyperlink" Target="mailto:juez1601ejecpe@justiciamilitar.gov.co" TargetMode="External"/><Relationship Id="rId83" Type="http://schemas.openxmlformats.org/officeDocument/2006/relationships/hyperlink" Target="mailto:sffiscal2404conocimiento@justiciamilitar.gov.co" TargetMode="External"/><Relationship Id="rId179" Type="http://schemas.openxmlformats.org/officeDocument/2006/relationships/hyperlink" Target="mailto:sjjuez28deipm@justiciamilitar.gov.co" TargetMode="External"/><Relationship Id="rId386" Type="http://schemas.openxmlformats.org/officeDocument/2006/relationships/hyperlink" Target="mailto:juzgado1739gar@justiciamilitar.gov.co" TargetMode="External"/><Relationship Id="rId551" Type="http://schemas.openxmlformats.org/officeDocument/2006/relationships/hyperlink" Target="mailto:sjjuez96deipm@justiciamilitar.gov.co" TargetMode="External"/><Relationship Id="rId593" Type="http://schemas.openxmlformats.org/officeDocument/2006/relationships/hyperlink" Target="mailto:Fiscal154anteJDP@justiciamilitar.gov.co" TargetMode="External"/><Relationship Id="rId607" Type="http://schemas.openxmlformats.org/officeDocument/2006/relationships/hyperlink" Target="mailto:Juez148deIPMPol@justiciamilitar.gov.co" TargetMode="External"/><Relationship Id="rId649" Type="http://schemas.microsoft.com/office/2017/10/relationships/threadedComment" Target="../threadedComments/threadedComment1.xml"/><Relationship Id="rId190" Type="http://schemas.openxmlformats.org/officeDocument/2006/relationships/hyperlink" Target="mailto:Juez44deIPM@justiciamilitar.gov.co" TargetMode="External"/><Relationship Id="rId204" Type="http://schemas.openxmlformats.org/officeDocument/2006/relationships/hyperlink" Target="mailto:Juez66deIPM@justiciamilitar.gov.co" TargetMode="External"/><Relationship Id="rId246" Type="http://schemas.openxmlformats.org/officeDocument/2006/relationships/hyperlink" Target="mailto:sffiscaliainspeccion@justiciamilitar.gov.co" TargetMode="External"/><Relationship Id="rId288" Type="http://schemas.openxmlformats.org/officeDocument/2006/relationships/hyperlink" Target="mailto:sjjuez153deipmpol@justiciamilitar.gov.co" TargetMode="External"/><Relationship Id="rId411" Type="http://schemas.openxmlformats.org/officeDocument/2006/relationships/hyperlink" Target="mailto:sfiscal2419con@justiciamilitar.gov.co" TargetMode="External"/><Relationship Id="rId453" Type="http://schemas.openxmlformats.org/officeDocument/2006/relationships/hyperlink" Target="mailto:juezinspejc@justiciamilitar.gov.co" TargetMode="External"/><Relationship Id="rId509" Type="http://schemas.openxmlformats.org/officeDocument/2006/relationships/hyperlink" Target="mailto:sjjuez37deipm@justiciamilitar.gov.co" TargetMode="External"/><Relationship Id="rId106" Type="http://schemas.openxmlformats.org/officeDocument/2006/relationships/hyperlink" Target="mailto:sfiscal2435con@justiciamilitar.gov.co" TargetMode="External"/><Relationship Id="rId313" Type="http://schemas.openxmlformats.org/officeDocument/2006/relationships/hyperlink" Target="mailto:sjjuez187deipmpol@justiciamilitar.gov.co" TargetMode="External"/><Relationship Id="rId495" Type="http://schemas.openxmlformats.org/officeDocument/2006/relationships/hyperlink" Target="mailto:Juez24deIPM@justiciamilitar.gov.co" TargetMode="External"/><Relationship Id="rId10" Type="http://schemas.openxmlformats.org/officeDocument/2006/relationships/hyperlink" Target="mailto:higgins.alvarez@justiciamilitar.gov.co" TargetMode="External"/><Relationship Id="rId52" Type="http://schemas.openxmlformats.org/officeDocument/2006/relationships/hyperlink" Target="mailto:sjuez1708gar@justiciamilitar.gov.co" TargetMode="External"/><Relationship Id="rId94" Type="http://schemas.openxmlformats.org/officeDocument/2006/relationships/hyperlink" Target="mailto:sfiscal2422con@justiciamilitar.gov.co" TargetMode="External"/><Relationship Id="rId148" Type="http://schemas.openxmlformats.org/officeDocument/2006/relationships/hyperlink" Target="mailto:Fiscal19anteJB@justiciamilitar.gov.co" TargetMode="External"/><Relationship Id="rId355" Type="http://schemas.openxmlformats.org/officeDocument/2006/relationships/hyperlink" Target="mailto:sjuez1313con@justiciamilitar.gov.co" TargetMode="External"/><Relationship Id="rId397" Type="http://schemas.openxmlformats.org/officeDocument/2006/relationships/hyperlink" Target="mailto:sfiscal2209coes@justiciamilitar.gov.co" TargetMode="External"/><Relationship Id="rId520" Type="http://schemas.openxmlformats.org/officeDocument/2006/relationships/hyperlink" Target="mailto:Juez50deIPM@justiciamilitar.gov.co" TargetMode="External"/><Relationship Id="rId562" Type="http://schemas.openxmlformats.org/officeDocument/2006/relationships/hyperlink" Target="mailto:Juez108deIPM@justiciamilitar.gov.co" TargetMode="External"/><Relationship Id="rId618" Type="http://schemas.openxmlformats.org/officeDocument/2006/relationships/hyperlink" Target="mailto:Juez182deIPMPol@justiciamilitar.gov.co" TargetMode="External"/><Relationship Id="rId215" Type="http://schemas.openxmlformats.org/officeDocument/2006/relationships/hyperlink" Target="mailto:Juez81deIPM@justiciamilitar.gov.co" TargetMode="External"/><Relationship Id="rId257" Type="http://schemas.openxmlformats.org/officeDocument/2006/relationships/hyperlink" Target="mailto:fiscal146antejpmebog@justiciamilitar.gov.co" TargetMode="External"/><Relationship Id="rId422" Type="http://schemas.openxmlformats.org/officeDocument/2006/relationships/hyperlink" Target="mailto:fiscalia2429con@justiciamilitar.gov.co" TargetMode="External"/><Relationship Id="rId464" Type="http://schemas.openxmlformats.org/officeDocument/2006/relationships/hyperlink" Target="mailto:Juez12deBrigada@justiciamilitar.gov.co" TargetMode="External"/><Relationship Id="rId299" Type="http://schemas.openxmlformats.org/officeDocument/2006/relationships/hyperlink" Target="mailto:Juez178deIPMPol@justiciamilitar.gov.co" TargetMode="External"/><Relationship Id="rId63" Type="http://schemas.openxmlformats.org/officeDocument/2006/relationships/hyperlink" Target="mailto:juzgado1739gar@justiciamilitar.gov.co" TargetMode="External"/><Relationship Id="rId159" Type="http://schemas.openxmlformats.org/officeDocument/2006/relationships/hyperlink" Target="mailto:Juez10deIPM@justiciamilitar.gov.co" TargetMode="External"/><Relationship Id="rId366" Type="http://schemas.openxmlformats.org/officeDocument/2006/relationships/hyperlink" Target="mailto:sjuez1603ep@justiciamilitar.gov.co" TargetMode="External"/><Relationship Id="rId573" Type="http://schemas.openxmlformats.org/officeDocument/2006/relationships/hyperlink" Target="mailto:Juez124deIPMFAC@justiciamilitar.gov.co" TargetMode="External"/><Relationship Id="rId226" Type="http://schemas.openxmlformats.org/officeDocument/2006/relationships/hyperlink" Target="mailto:Juez93deIPM@justiciamilitar.gov.co" TargetMode="External"/><Relationship Id="rId433" Type="http://schemas.openxmlformats.org/officeDocument/2006/relationships/hyperlink" Target="mailto:fiscalia2439con@justiciamilitar.gov.co" TargetMode="External"/><Relationship Id="rId640" Type="http://schemas.openxmlformats.org/officeDocument/2006/relationships/hyperlink" Target="mailto:Juez189deIPMPol@justiciamilitar.gov.co" TargetMode="External"/><Relationship Id="rId74" Type="http://schemas.openxmlformats.org/officeDocument/2006/relationships/hyperlink" Target="mailto:sfiscal2209coes@justiciamilitar.gov.co" TargetMode="External"/><Relationship Id="rId377" Type="http://schemas.openxmlformats.org/officeDocument/2006/relationships/hyperlink" Target="mailto:sjuez1715gar@justiciamilitar.gov.co" TargetMode="External"/><Relationship Id="rId500" Type="http://schemas.openxmlformats.org/officeDocument/2006/relationships/hyperlink" Target="mailto:Juez30deIPM@justiciamilitar.gov.co" TargetMode="External"/><Relationship Id="rId584" Type="http://schemas.openxmlformats.org/officeDocument/2006/relationships/hyperlink" Target="mailto:JuezdeDptoPolAtlanti@justiciamilitar.gov.co" TargetMode="External"/><Relationship Id="rId5" Type="http://schemas.openxmlformats.org/officeDocument/2006/relationships/hyperlink" Target="mailto:juez1201conesp@justiciamilitar.gov.co" TargetMode="External"/><Relationship Id="rId237" Type="http://schemas.openxmlformats.org/officeDocument/2006/relationships/hyperlink" Target="mailto:Juez103deIPM@justiciamilitar.gov.co" TargetMode="External"/><Relationship Id="rId444" Type="http://schemas.openxmlformats.org/officeDocument/2006/relationships/hyperlink" Target="mailto:fiscalia2478con@justiciamilitar.gov.co" TargetMode="External"/><Relationship Id="rId290" Type="http://schemas.openxmlformats.org/officeDocument/2006/relationships/hyperlink" Target="mailto:Juez161deIPMPol@justiciamilitar.gov.co" TargetMode="External"/><Relationship Id="rId304" Type="http://schemas.openxmlformats.org/officeDocument/2006/relationships/hyperlink" Target="mailto:Juez171deIPMPol@justiciamilitar.gov.co" TargetMode="External"/><Relationship Id="rId388" Type="http://schemas.openxmlformats.org/officeDocument/2006/relationships/hyperlink" Target="mailto:jorge.giraldo@justiciamilitar.gov.co" TargetMode="External"/><Relationship Id="rId511" Type="http://schemas.openxmlformats.org/officeDocument/2006/relationships/hyperlink" Target="mailto:Juez42deIPM@justiciamilitar.gov.co" TargetMode="External"/><Relationship Id="rId609" Type="http://schemas.openxmlformats.org/officeDocument/2006/relationships/hyperlink" Target="mailto:Juez154deIPMPol@justiciamilitar.gov.co" TargetMode="External"/><Relationship Id="rId85" Type="http://schemas.openxmlformats.org/officeDocument/2006/relationships/hyperlink" Target="mailto:fiscalia2407con@justiciamilitar.gov.co" TargetMode="External"/><Relationship Id="rId150" Type="http://schemas.openxmlformats.org/officeDocument/2006/relationships/hyperlink" Target="mailto:Fiscal24anteJB@justiciamilitar.gov.co" TargetMode="External"/><Relationship Id="rId595" Type="http://schemas.openxmlformats.org/officeDocument/2006/relationships/hyperlink" Target="mailto:Fiscal161anteJDPol@justiciamilitar.gov.co" TargetMode="External"/><Relationship Id="rId248" Type="http://schemas.openxmlformats.org/officeDocument/2006/relationships/hyperlink" Target="mailto:FiscaldeEFFAC@justiciamilitar.gov.co" TargetMode="External"/><Relationship Id="rId455" Type="http://schemas.openxmlformats.org/officeDocument/2006/relationships/hyperlink" Target="mailto:sjjuezinspejc@justiciamilitar.gov.co" TargetMode="External"/><Relationship Id="rId12" Type="http://schemas.openxmlformats.org/officeDocument/2006/relationships/hyperlink" Target="mailto:ivan.quintero@justiciamilitar.gov.co" TargetMode="External"/><Relationship Id="rId108" Type="http://schemas.openxmlformats.org/officeDocument/2006/relationships/hyperlink" Target="mailto:sfiscal2429con@justiciamilitar.gov.co" TargetMode="External"/><Relationship Id="rId315" Type="http://schemas.openxmlformats.org/officeDocument/2006/relationships/hyperlink" Target="mailto:Juez192deIPMPol@justiciamilitar.gov.co" TargetMode="External"/><Relationship Id="rId522" Type="http://schemas.openxmlformats.org/officeDocument/2006/relationships/hyperlink" Target="mailto:Juez55deIPM@justiciamilitar.gov.co" TargetMode="External"/><Relationship Id="rId96" Type="http://schemas.openxmlformats.org/officeDocument/2006/relationships/hyperlink" Target="mailto:sfiscal2426con@justiciamilitar.gov.co" TargetMode="External"/><Relationship Id="rId161" Type="http://schemas.openxmlformats.org/officeDocument/2006/relationships/hyperlink" Target="mailto:Juez7deIPM@justiciamilitar.gov.co" TargetMode="External"/><Relationship Id="rId399" Type="http://schemas.openxmlformats.org/officeDocument/2006/relationships/hyperlink" Target="mailto:fiscalia2210coes@justiciamilitar.gov.co" TargetMode="External"/><Relationship Id="rId259" Type="http://schemas.openxmlformats.org/officeDocument/2006/relationships/hyperlink" Target="mailto:Fiscal149JuPoMeCali@justiciamilitar.gov.co" TargetMode="External"/><Relationship Id="rId466" Type="http://schemas.openxmlformats.org/officeDocument/2006/relationships/hyperlink" Target="mailto:Fiscal12anteJB@justiciamilitar.gov.co" TargetMode="External"/><Relationship Id="rId23" Type="http://schemas.openxmlformats.org/officeDocument/2006/relationships/hyperlink" Target="mailto:jesus.marin@justiciamilitar.gov.co" TargetMode="External"/><Relationship Id="rId119" Type="http://schemas.openxmlformats.org/officeDocument/2006/relationships/hyperlink" Target="mailto:sjjuez2472con@justiciamilitar.gov.co" TargetMode="External"/><Relationship Id="rId326" Type="http://schemas.openxmlformats.org/officeDocument/2006/relationships/hyperlink" Target="mailto:roberto.ramirez@justiciamilitar.gov.co" TargetMode="External"/><Relationship Id="rId533" Type="http://schemas.openxmlformats.org/officeDocument/2006/relationships/hyperlink" Target="mailto:sjjuez65deipm@justiciamilitar.gov.co" TargetMode="External"/><Relationship Id="rId172" Type="http://schemas.openxmlformats.org/officeDocument/2006/relationships/hyperlink" Target="mailto:Juez24deIPM@justiciamilitar.gov.co" TargetMode="External"/><Relationship Id="rId477" Type="http://schemas.openxmlformats.org/officeDocument/2006/relationships/hyperlink" Target="mailto:sffiscal25antejb@justiciamilitar.gov.co" TargetMode="External"/><Relationship Id="rId600" Type="http://schemas.openxmlformats.org/officeDocument/2006/relationships/hyperlink" Target="mailto:sfFiscal165anteJDPol@justiciamilitar.gov.co" TargetMode="External"/><Relationship Id="rId337" Type="http://schemas.openxmlformats.org/officeDocument/2006/relationships/hyperlink" Target="mailto:yenith.roa@justiciamilitar.gov.co" TargetMode="External"/><Relationship Id="rId34" Type="http://schemas.openxmlformats.org/officeDocument/2006/relationships/hyperlink" Target="mailto:sjuez1312con@justiciamilitar.gov.co" TargetMode="External"/><Relationship Id="rId544" Type="http://schemas.openxmlformats.org/officeDocument/2006/relationships/hyperlink" Target="mailto:Juez86deIPM@justiciamilitar.gov.co" TargetMode="External"/><Relationship Id="rId183" Type="http://schemas.openxmlformats.org/officeDocument/2006/relationships/hyperlink" Target="mailto:Juez36deIPM@justiciamilitar.gov.co" TargetMode="External"/><Relationship Id="rId390" Type="http://schemas.openxmlformats.org/officeDocument/2006/relationships/hyperlink" Target="mailto:Martha.Herreno@justiciamilitar.gov.co" TargetMode="External"/><Relationship Id="rId404" Type="http://schemas.openxmlformats.org/officeDocument/2006/relationships/hyperlink" Target="mailto:sfiscal2227coes@justiciamilitar.gov.co" TargetMode="External"/><Relationship Id="rId611" Type="http://schemas.openxmlformats.org/officeDocument/2006/relationships/hyperlink" Target="mailto:sjjuez153deipmpol@justiciamilitar.gov.co" TargetMode="External"/><Relationship Id="rId250" Type="http://schemas.openxmlformats.org/officeDocument/2006/relationships/hyperlink" Target="mailto:Juez124deIPMFAC@justiciamilitar.gov.co" TargetMode="External"/><Relationship Id="rId488" Type="http://schemas.openxmlformats.org/officeDocument/2006/relationships/hyperlink" Target="mailto:juez15deipm@justiciamilitar.gov.co" TargetMode="External"/><Relationship Id="rId45" Type="http://schemas.openxmlformats.org/officeDocument/2006/relationships/hyperlink" Target="mailto:juez1701ctrlgaran@justiciamilitar.gov.co" TargetMode="External"/><Relationship Id="rId110" Type="http://schemas.openxmlformats.org/officeDocument/2006/relationships/hyperlink" Target="mailto:fiscalia2439con@justiciamilitar.gov.co" TargetMode="External"/><Relationship Id="rId348" Type="http://schemas.openxmlformats.org/officeDocument/2006/relationships/hyperlink" Target="mailto:eldidvey.castro@justiciamilitar.gov.co" TargetMode="External"/><Relationship Id="rId555" Type="http://schemas.openxmlformats.org/officeDocument/2006/relationships/hyperlink" Target="mailto:fiscaliainspeccionarc@justiciamilitar.gov.co" TargetMode="External"/><Relationship Id="rId194" Type="http://schemas.openxmlformats.org/officeDocument/2006/relationships/hyperlink" Target="mailto:Juez47deIPM@justiciamilitar.gov.co" TargetMode="External"/><Relationship Id="rId208" Type="http://schemas.openxmlformats.org/officeDocument/2006/relationships/hyperlink" Target="mailto:Juez65deIPM@justiciamilitar.gov.co" TargetMode="External"/><Relationship Id="rId415" Type="http://schemas.openxmlformats.org/officeDocument/2006/relationships/hyperlink" Target="mailto:fiscalia2425con@justiciamilitar.gov.co" TargetMode="External"/><Relationship Id="rId622" Type="http://schemas.openxmlformats.org/officeDocument/2006/relationships/hyperlink" Target="mailto:Juez178deIPMPol@justiciamilitar.gov.co" TargetMode="External"/><Relationship Id="rId261" Type="http://schemas.openxmlformats.org/officeDocument/2006/relationships/hyperlink" Target="mailto:JuezdeDptoPolAtlanti@justiciamilitar.gov.co" TargetMode="External"/><Relationship Id="rId499" Type="http://schemas.openxmlformats.org/officeDocument/2006/relationships/hyperlink" Target="mailto:Juez31deIPM@justiciamilitar.gov.co" TargetMode="External"/><Relationship Id="rId56" Type="http://schemas.openxmlformats.org/officeDocument/2006/relationships/hyperlink" Target="mailto:sjuez1717gar@justiciamilitar.gov.co" TargetMode="External"/><Relationship Id="rId359" Type="http://schemas.openxmlformats.org/officeDocument/2006/relationships/hyperlink" Target="mailto:sjuez1315con@justiciamilitar.gov.co" TargetMode="External"/><Relationship Id="rId566" Type="http://schemas.openxmlformats.org/officeDocument/2006/relationships/hyperlink" Target="mailto:Juez109deIPM@justiciamilitar.gov.co" TargetMode="External"/><Relationship Id="rId121" Type="http://schemas.openxmlformats.org/officeDocument/2006/relationships/hyperlink" Target="mailto:fiscalia2478con@justiciamilitar.gov.co" TargetMode="External"/><Relationship Id="rId219" Type="http://schemas.openxmlformats.org/officeDocument/2006/relationships/hyperlink" Target="mailto:juez75deipm@justiciamilitar.gov.co" TargetMode="External"/><Relationship Id="rId426" Type="http://schemas.openxmlformats.org/officeDocument/2006/relationships/hyperlink" Target="mailto:sfiscal2432con@justiciamilitar.gov.co" TargetMode="External"/><Relationship Id="rId633" Type="http://schemas.openxmlformats.org/officeDocument/2006/relationships/hyperlink" Target="mailto:sjjuez180deIPMPOL@justiciamilitar.gov.co" TargetMode="External"/><Relationship Id="rId67" Type="http://schemas.openxmlformats.org/officeDocument/2006/relationships/hyperlink" Target="mailto:Martha.Herreno@justiciamilitar.gov.co" TargetMode="External"/><Relationship Id="rId272" Type="http://schemas.openxmlformats.org/officeDocument/2006/relationships/hyperlink" Target="mailto:Fiscal161anteJDPol@justiciamilitar.gov.co" TargetMode="External"/><Relationship Id="rId577" Type="http://schemas.openxmlformats.org/officeDocument/2006/relationships/hyperlink" Target="mailto:JuezdeDGPonal@justiciamilitar.gov.co" TargetMode="External"/><Relationship Id="rId132" Type="http://schemas.openxmlformats.org/officeDocument/2006/relationships/hyperlink" Target="mailto:sjjuezinspejc@justiciamilitar.gov.co" TargetMode="External"/><Relationship Id="rId437" Type="http://schemas.openxmlformats.org/officeDocument/2006/relationships/hyperlink" Target="mailto:fiscalia2463con@justiciamilitar.gov.co" TargetMode="External"/><Relationship Id="rId644" Type="http://schemas.openxmlformats.org/officeDocument/2006/relationships/hyperlink" Target="mailto:Juez190deIPMPol@justiciamilitar.gov.co" TargetMode="External"/><Relationship Id="rId283" Type="http://schemas.openxmlformats.org/officeDocument/2006/relationships/hyperlink" Target="mailto:Juez149deIPMPol@justiciamilitar.gov.co" TargetMode="External"/><Relationship Id="rId490" Type="http://schemas.openxmlformats.org/officeDocument/2006/relationships/hyperlink" Target="mailto:Juez17deIPM@justiciamilitar.gov.co" TargetMode="External"/><Relationship Id="rId504" Type="http://schemas.openxmlformats.org/officeDocument/2006/relationships/hyperlink" Target="mailto:Juez34deIPM@justiciamilitar.gov.co" TargetMode="External"/><Relationship Id="rId78" Type="http://schemas.openxmlformats.org/officeDocument/2006/relationships/hyperlink" Target="mailto:fiscalia2225coes@justiciamilitar.gov.co" TargetMode="External"/><Relationship Id="rId143" Type="http://schemas.openxmlformats.org/officeDocument/2006/relationships/hyperlink" Target="mailto:Fiscal12anteJB@justiciamilitar.gov.co" TargetMode="External"/><Relationship Id="rId350" Type="http://schemas.openxmlformats.org/officeDocument/2006/relationships/hyperlink" Target="mailto:juzgado1305con@justiciamilitar.gov.co" TargetMode="External"/><Relationship Id="rId588" Type="http://schemas.openxmlformats.org/officeDocument/2006/relationships/hyperlink" Target="mailto:sjJuezdePolMetroCali@justiciamilitar.gov.co" TargetMode="External"/><Relationship Id="rId9" Type="http://schemas.openxmlformats.org/officeDocument/2006/relationships/hyperlink" Target="mailto:gustavo.suarez@justiciamilitar.gov.co" TargetMode="External"/><Relationship Id="rId210" Type="http://schemas.openxmlformats.org/officeDocument/2006/relationships/hyperlink" Target="mailto:sjjuez65deipm@justiciamilitar.gov.co" TargetMode="External"/><Relationship Id="rId448" Type="http://schemas.openxmlformats.org/officeDocument/2006/relationships/hyperlink" Target="mailto:fiscalia2488con@justiciamilitar.gov.co" TargetMode="External"/><Relationship Id="rId294" Type="http://schemas.openxmlformats.org/officeDocument/2006/relationships/hyperlink" Target="mailto:Juez175deIPMPol@justiciamilitar.gov.co" TargetMode="External"/><Relationship Id="rId308" Type="http://schemas.openxmlformats.org/officeDocument/2006/relationships/hyperlink" Target="mailto:Juez170deIPMPol@justiciamilitar.gov.co" TargetMode="External"/><Relationship Id="rId515" Type="http://schemas.openxmlformats.org/officeDocument/2006/relationships/hyperlink" Target="mailto:sjjuez45deipm@justiciamilitar.gov.co" TargetMode="External"/><Relationship Id="rId89" Type="http://schemas.openxmlformats.org/officeDocument/2006/relationships/hyperlink" Target="mailto:sfiscal2421con@justiciamilitar.gov.co" TargetMode="External"/><Relationship Id="rId154" Type="http://schemas.openxmlformats.org/officeDocument/2006/relationships/hyperlink" Target="mailto:sffiscal25antejb@justiciamilitar.gov.co" TargetMode="External"/><Relationship Id="rId361" Type="http://schemas.openxmlformats.org/officeDocument/2006/relationships/hyperlink" Target="mailto:juzgado1315con@justiciamilitar.gov.co" TargetMode="External"/><Relationship Id="rId599" Type="http://schemas.openxmlformats.org/officeDocument/2006/relationships/hyperlink" Target="mailto:SFiscal161anteJDPol@justiciamilitar.gov.co" TargetMode="External"/><Relationship Id="rId459" Type="http://schemas.openxmlformats.org/officeDocument/2006/relationships/hyperlink" Target="mailto:juez6debrigada@justiciamilitar.gov.c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7547-A397-4FB2-99F8-E7A4CE7A029C}">
  <dimension ref="A1:J355"/>
  <sheetViews>
    <sheetView tabSelected="1" workbookViewId="0">
      <selection activeCell="G340" sqref="G340"/>
    </sheetView>
    <sheetView tabSelected="1" topLeftCell="G1" workbookViewId="1">
      <selection activeCell="K344" sqref="K344"/>
    </sheetView>
  </sheetViews>
  <sheetFormatPr baseColWidth="10" defaultRowHeight="14.5" x14ac:dyDescent="0.35"/>
  <cols>
    <col min="1" max="1" width="12.08984375" customWidth="1"/>
    <col min="2" max="2" width="12.453125" customWidth="1"/>
    <col min="3" max="3" width="39.1796875" customWidth="1"/>
    <col min="4" max="4" width="26.26953125" customWidth="1"/>
    <col min="5" max="5" width="22.7265625" customWidth="1"/>
    <col min="7" max="7" width="74.81640625" customWidth="1"/>
    <col min="8" max="8" width="12.26953125" style="1" customWidth="1"/>
    <col min="9" max="9" width="121.453125" customWidth="1"/>
    <col min="10" max="10" width="38.1796875" style="33" customWidth="1"/>
  </cols>
  <sheetData>
    <row r="1" spans="1:10" s="32" customFormat="1" x14ac:dyDescent="0.35">
      <c r="A1" s="32" t="s">
        <v>656</v>
      </c>
      <c r="B1" s="32" t="s">
        <v>657</v>
      </c>
      <c r="C1" s="32" t="s">
        <v>655</v>
      </c>
      <c r="D1" s="32" t="s">
        <v>658</v>
      </c>
      <c r="E1" s="32" t="s">
        <v>659</v>
      </c>
      <c r="F1" s="33" t="s">
        <v>660</v>
      </c>
      <c r="G1" s="32" t="s">
        <v>661</v>
      </c>
      <c r="H1" s="32" t="s">
        <v>662</v>
      </c>
      <c r="I1" s="32" t="s">
        <v>663</v>
      </c>
      <c r="J1" s="33" t="s">
        <v>664</v>
      </c>
    </row>
    <row r="2" spans="1:10" x14ac:dyDescent="0.35">
      <c r="A2" s="29" t="s">
        <v>667</v>
      </c>
      <c r="B2" s="29" t="s">
        <v>670</v>
      </c>
      <c r="C2" s="29" t="s">
        <v>466</v>
      </c>
      <c r="D2" s="29" t="s">
        <v>1065</v>
      </c>
      <c r="E2" s="29" t="s">
        <v>1065</v>
      </c>
      <c r="F2" s="29">
        <v>11</v>
      </c>
      <c r="G2" s="29" t="s">
        <v>1047</v>
      </c>
      <c r="H2" s="31">
        <v>1534</v>
      </c>
      <c r="I2" s="29" t="s">
        <v>1067</v>
      </c>
      <c r="J2" s="31" t="s">
        <v>2086</v>
      </c>
    </row>
    <row r="3" spans="1:10" x14ac:dyDescent="0.35">
      <c r="A3" s="29" t="s">
        <v>667</v>
      </c>
      <c r="B3" s="29" t="s">
        <v>670</v>
      </c>
      <c r="C3" s="29" t="s">
        <v>466</v>
      </c>
      <c r="D3" s="29" t="s">
        <v>1065</v>
      </c>
      <c r="E3" s="29" t="s">
        <v>1065</v>
      </c>
      <c r="F3" s="29">
        <v>11</v>
      </c>
      <c r="G3" s="29" t="s">
        <v>467</v>
      </c>
      <c r="H3" s="31">
        <v>1532</v>
      </c>
      <c r="I3" s="29" t="s">
        <v>1067</v>
      </c>
      <c r="J3" s="31" t="s">
        <v>2086</v>
      </c>
    </row>
    <row r="4" spans="1:10" x14ac:dyDescent="0.35">
      <c r="A4" s="29" t="s">
        <v>667</v>
      </c>
      <c r="B4" s="29" t="s">
        <v>670</v>
      </c>
      <c r="C4" s="29" t="s">
        <v>466</v>
      </c>
      <c r="D4" s="29" t="s">
        <v>1065</v>
      </c>
      <c r="E4" s="29" t="s">
        <v>1065</v>
      </c>
      <c r="F4" s="29">
        <v>11</v>
      </c>
      <c r="G4" s="29" t="s">
        <v>468</v>
      </c>
      <c r="H4" s="31">
        <v>1503</v>
      </c>
      <c r="I4" s="29" t="s">
        <v>1067</v>
      </c>
      <c r="J4" s="31" t="s">
        <v>2086</v>
      </c>
    </row>
    <row r="5" spans="1:10" x14ac:dyDescent="0.35">
      <c r="A5" s="29" t="s">
        <v>667</v>
      </c>
      <c r="B5" s="29" t="s">
        <v>670</v>
      </c>
      <c r="C5" s="29" t="s">
        <v>466</v>
      </c>
      <c r="D5" s="29" t="s">
        <v>1065</v>
      </c>
      <c r="E5" s="29" t="s">
        <v>1065</v>
      </c>
      <c r="F5" s="29">
        <v>11</v>
      </c>
      <c r="G5" s="29" t="s">
        <v>469</v>
      </c>
      <c r="H5" s="31">
        <v>1528</v>
      </c>
      <c r="I5" s="29" t="s">
        <v>1067</v>
      </c>
      <c r="J5" s="31" t="s">
        <v>2086</v>
      </c>
    </row>
    <row r="6" spans="1:10" x14ac:dyDescent="0.35">
      <c r="A6" s="29" t="s">
        <v>667</v>
      </c>
      <c r="B6" s="29" t="s">
        <v>670</v>
      </c>
      <c r="C6" s="29" t="s">
        <v>466</v>
      </c>
      <c r="D6" s="29" t="s">
        <v>1065</v>
      </c>
      <c r="E6" s="29" t="s">
        <v>1065</v>
      </c>
      <c r="F6" s="29">
        <v>11</v>
      </c>
      <c r="G6" s="29" t="s">
        <v>470</v>
      </c>
      <c r="H6" s="31">
        <v>1525</v>
      </c>
      <c r="I6" s="29" t="s">
        <v>1067</v>
      </c>
      <c r="J6" s="31" t="s">
        <v>2086</v>
      </c>
    </row>
    <row r="7" spans="1:10" x14ac:dyDescent="0.35">
      <c r="A7" s="29" t="s">
        <v>667</v>
      </c>
      <c r="B7" s="29" t="s">
        <v>670</v>
      </c>
      <c r="C7" s="29" t="s">
        <v>466</v>
      </c>
      <c r="D7" s="29" t="s">
        <v>1065</v>
      </c>
      <c r="E7" s="29" t="s">
        <v>1065</v>
      </c>
      <c r="F7" s="29">
        <v>11</v>
      </c>
      <c r="G7" s="29" t="s">
        <v>471</v>
      </c>
      <c r="H7" s="31">
        <v>1520</v>
      </c>
      <c r="I7" s="29" t="s">
        <v>1067</v>
      </c>
      <c r="J7" s="31" t="s">
        <v>2086</v>
      </c>
    </row>
    <row r="8" spans="1:10" x14ac:dyDescent="0.35">
      <c r="A8" s="29" t="s">
        <v>667</v>
      </c>
      <c r="B8" s="29" t="s">
        <v>670</v>
      </c>
      <c r="C8" s="29" t="s">
        <v>466</v>
      </c>
      <c r="D8" s="29" t="s">
        <v>1065</v>
      </c>
      <c r="E8" s="29" t="s">
        <v>1065</v>
      </c>
      <c r="F8" s="29">
        <v>11</v>
      </c>
      <c r="G8" s="29" t="s">
        <v>553</v>
      </c>
      <c r="H8" s="31">
        <v>1091</v>
      </c>
      <c r="I8" s="29" t="s">
        <v>1067</v>
      </c>
      <c r="J8" s="31" t="s">
        <v>2086</v>
      </c>
    </row>
    <row r="9" spans="1:10" x14ac:dyDescent="0.35">
      <c r="A9" s="29" t="s">
        <v>667</v>
      </c>
      <c r="B9" s="29" t="s">
        <v>670</v>
      </c>
      <c r="C9" s="29" t="s">
        <v>466</v>
      </c>
      <c r="D9" s="29" t="s">
        <v>1065</v>
      </c>
      <c r="E9" s="29" t="s">
        <v>1065</v>
      </c>
      <c r="F9" s="29">
        <v>11</v>
      </c>
      <c r="G9" s="29" t="s">
        <v>472</v>
      </c>
      <c r="H9" s="31">
        <v>1512</v>
      </c>
      <c r="I9" s="29" t="s">
        <v>1067</v>
      </c>
      <c r="J9" s="31" t="s">
        <v>2086</v>
      </c>
    </row>
    <row r="10" spans="1:10" x14ac:dyDescent="0.35">
      <c r="A10" s="29" t="s">
        <v>665</v>
      </c>
      <c r="B10" s="29" t="s">
        <v>670</v>
      </c>
      <c r="C10" s="29" t="s">
        <v>1023</v>
      </c>
      <c r="D10" s="29" t="s">
        <v>1065</v>
      </c>
      <c r="E10" s="29" t="s">
        <v>1065</v>
      </c>
      <c r="F10" s="29">
        <v>11</v>
      </c>
      <c r="G10" s="29" t="s">
        <v>1024</v>
      </c>
      <c r="H10" s="31" t="s">
        <v>703</v>
      </c>
      <c r="I10" s="29" t="s">
        <v>1150</v>
      </c>
      <c r="J10" s="31" t="s">
        <v>2087</v>
      </c>
    </row>
    <row r="11" spans="1:10" x14ac:dyDescent="0.35">
      <c r="A11" s="29" t="s">
        <v>665</v>
      </c>
      <c r="B11" s="29" t="s">
        <v>668</v>
      </c>
      <c r="C11" s="29" t="s">
        <v>21</v>
      </c>
      <c r="D11" s="29" t="s">
        <v>1065</v>
      </c>
      <c r="E11" s="29" t="s">
        <v>1065</v>
      </c>
      <c r="F11" s="29">
        <v>11</v>
      </c>
      <c r="G11" s="29" t="s">
        <v>0</v>
      </c>
      <c r="H11" s="31">
        <v>1244</v>
      </c>
      <c r="I11" s="29" t="s">
        <v>1067</v>
      </c>
      <c r="J11" s="31" t="s">
        <v>2086</v>
      </c>
    </row>
    <row r="12" spans="1:10" x14ac:dyDescent="0.35">
      <c r="A12" s="29" t="s">
        <v>665</v>
      </c>
      <c r="B12" s="29" t="s">
        <v>669</v>
      </c>
      <c r="C12" s="29" t="s">
        <v>22</v>
      </c>
      <c r="D12" s="29" t="s">
        <v>1065</v>
      </c>
      <c r="E12" s="29" t="s">
        <v>1065</v>
      </c>
      <c r="F12" s="29">
        <v>11</v>
      </c>
      <c r="G12" s="29" t="s">
        <v>1</v>
      </c>
      <c r="H12" s="31">
        <v>1241</v>
      </c>
      <c r="I12" s="29" t="s">
        <v>1067</v>
      </c>
      <c r="J12" s="31" t="s">
        <v>2086</v>
      </c>
    </row>
    <row r="13" spans="1:10" x14ac:dyDescent="0.35">
      <c r="A13" s="29" t="s">
        <v>665</v>
      </c>
      <c r="B13" s="29" t="s">
        <v>668</v>
      </c>
      <c r="C13" s="29" t="s">
        <v>23</v>
      </c>
      <c r="D13" s="29" t="s">
        <v>54</v>
      </c>
      <c r="E13" s="29" t="s">
        <v>55</v>
      </c>
      <c r="F13" s="29">
        <v>76</v>
      </c>
      <c r="G13" s="29" t="s">
        <v>743</v>
      </c>
      <c r="H13" s="31"/>
      <c r="I13" s="29" t="s">
        <v>1096</v>
      </c>
      <c r="J13" s="31" t="s">
        <v>2087</v>
      </c>
    </row>
    <row r="14" spans="1:10" x14ac:dyDescent="0.35">
      <c r="A14" s="29" t="s">
        <v>665</v>
      </c>
      <c r="B14" s="29" t="s">
        <v>669</v>
      </c>
      <c r="C14" s="29" t="s">
        <v>24</v>
      </c>
      <c r="D14" s="29" t="s">
        <v>54</v>
      </c>
      <c r="E14" s="29" t="s">
        <v>55</v>
      </c>
      <c r="F14" s="29">
        <v>76</v>
      </c>
      <c r="G14" s="29" t="s">
        <v>744</v>
      </c>
      <c r="H14" s="31"/>
      <c r="I14" s="29" t="s">
        <v>1101</v>
      </c>
      <c r="J14" s="31" t="s">
        <v>2087</v>
      </c>
    </row>
    <row r="15" spans="1:10" x14ac:dyDescent="0.35">
      <c r="A15" s="29" t="s">
        <v>665</v>
      </c>
      <c r="B15" s="29" t="s">
        <v>1025</v>
      </c>
      <c r="C15" s="29" t="s">
        <v>25</v>
      </c>
      <c r="D15" s="29" t="s">
        <v>1065</v>
      </c>
      <c r="E15" s="29" t="s">
        <v>1065</v>
      </c>
      <c r="F15" s="29">
        <v>11</v>
      </c>
      <c r="G15" s="29" t="s">
        <v>745</v>
      </c>
      <c r="H15" s="31" t="s">
        <v>1997</v>
      </c>
      <c r="I15" s="29" t="s">
        <v>1067</v>
      </c>
      <c r="J15" s="31" t="s">
        <v>2086</v>
      </c>
    </row>
    <row r="16" spans="1:10" x14ac:dyDescent="0.35">
      <c r="A16" s="29" t="s">
        <v>665</v>
      </c>
      <c r="B16" s="29" t="s">
        <v>1025</v>
      </c>
      <c r="C16" s="29" t="s">
        <v>26</v>
      </c>
      <c r="D16" s="29" t="s">
        <v>1065</v>
      </c>
      <c r="E16" s="29" t="s">
        <v>1065</v>
      </c>
      <c r="F16" s="29">
        <v>11</v>
      </c>
      <c r="G16" s="29" t="s">
        <v>746</v>
      </c>
      <c r="H16" s="31" t="s">
        <v>1998</v>
      </c>
      <c r="I16" s="29" t="s">
        <v>1067</v>
      </c>
      <c r="J16" s="31" t="s">
        <v>2086</v>
      </c>
    </row>
    <row r="17" spans="1:10" x14ac:dyDescent="0.35">
      <c r="A17" s="29" t="s">
        <v>665</v>
      </c>
      <c r="B17" s="29" t="s">
        <v>668</v>
      </c>
      <c r="C17" s="29" t="s">
        <v>27</v>
      </c>
      <c r="D17" s="29" t="s">
        <v>1065</v>
      </c>
      <c r="E17" s="29" t="s">
        <v>1065</v>
      </c>
      <c r="F17" s="29">
        <v>11</v>
      </c>
      <c r="G17" s="29" t="s">
        <v>748</v>
      </c>
      <c r="H17" s="31"/>
      <c r="I17" s="29" t="s">
        <v>1067</v>
      </c>
      <c r="J17" s="31" t="s">
        <v>2086</v>
      </c>
    </row>
    <row r="18" spans="1:10" x14ac:dyDescent="0.35">
      <c r="A18" s="29" t="s">
        <v>665</v>
      </c>
      <c r="B18" s="29" t="s">
        <v>668</v>
      </c>
      <c r="C18" s="29" t="s">
        <v>28</v>
      </c>
      <c r="D18" s="29" t="s">
        <v>1065</v>
      </c>
      <c r="E18" s="29" t="s">
        <v>1065</v>
      </c>
      <c r="F18" s="29">
        <v>11</v>
      </c>
      <c r="G18" s="29" t="s">
        <v>70</v>
      </c>
      <c r="H18" s="31">
        <v>1330</v>
      </c>
      <c r="I18" s="29" t="s">
        <v>1067</v>
      </c>
      <c r="J18" s="31" t="s">
        <v>2086</v>
      </c>
    </row>
    <row r="19" spans="1:10" x14ac:dyDescent="0.35">
      <c r="A19" s="29" t="s">
        <v>665</v>
      </c>
      <c r="B19" s="29" t="s">
        <v>668</v>
      </c>
      <c r="C19" s="29" t="s">
        <v>29</v>
      </c>
      <c r="D19" s="29" t="s">
        <v>56</v>
      </c>
      <c r="E19" s="29" t="s">
        <v>57</v>
      </c>
      <c r="F19" s="29">
        <v>41</v>
      </c>
      <c r="G19" s="29" t="s">
        <v>749</v>
      </c>
      <c r="H19" s="31"/>
      <c r="I19" s="29" t="s">
        <v>75</v>
      </c>
      <c r="J19" s="31" t="s">
        <v>2087</v>
      </c>
    </row>
    <row r="20" spans="1:10" x14ac:dyDescent="0.35">
      <c r="A20" s="29" t="s">
        <v>665</v>
      </c>
      <c r="B20" s="29" t="s">
        <v>669</v>
      </c>
      <c r="C20" s="29" t="s">
        <v>30</v>
      </c>
      <c r="D20" s="29" t="s">
        <v>58</v>
      </c>
      <c r="E20" s="29" t="s">
        <v>59</v>
      </c>
      <c r="F20" s="29">
        <v>73</v>
      </c>
      <c r="G20" s="29" t="s">
        <v>751</v>
      </c>
      <c r="H20" s="31"/>
      <c r="I20" s="29" t="s">
        <v>1115</v>
      </c>
      <c r="J20" s="31" t="s">
        <v>2087</v>
      </c>
    </row>
    <row r="21" spans="1:10" x14ac:dyDescent="0.35">
      <c r="A21" s="29" t="s">
        <v>665</v>
      </c>
      <c r="B21" s="29" t="s">
        <v>668</v>
      </c>
      <c r="C21" s="29" t="s">
        <v>31</v>
      </c>
      <c r="D21" s="29" t="s">
        <v>60</v>
      </c>
      <c r="E21" s="29" t="s">
        <v>61</v>
      </c>
      <c r="F21" s="29">
        <v>63</v>
      </c>
      <c r="G21" s="29" t="s">
        <v>752</v>
      </c>
      <c r="H21" s="31" t="s">
        <v>674</v>
      </c>
      <c r="I21" s="29" t="s">
        <v>1118</v>
      </c>
      <c r="J21" s="31" t="s">
        <v>2087</v>
      </c>
    </row>
    <row r="22" spans="1:10" x14ac:dyDescent="0.35">
      <c r="A22" s="29" t="s">
        <v>665</v>
      </c>
      <c r="B22" s="29" t="s">
        <v>669</v>
      </c>
      <c r="C22" s="29" t="s">
        <v>32</v>
      </c>
      <c r="D22" s="29" t="s">
        <v>60</v>
      </c>
      <c r="E22" s="29" t="s">
        <v>61</v>
      </c>
      <c r="F22" s="29">
        <v>63</v>
      </c>
      <c r="G22" s="29" t="s">
        <v>753</v>
      </c>
      <c r="H22" s="31" t="s">
        <v>675</v>
      </c>
      <c r="I22" s="29" t="s">
        <v>1118</v>
      </c>
      <c r="J22" s="31" t="s">
        <v>2087</v>
      </c>
    </row>
    <row r="23" spans="1:10" x14ac:dyDescent="0.35">
      <c r="A23" s="29" t="s">
        <v>665</v>
      </c>
      <c r="B23" s="29" t="s">
        <v>668</v>
      </c>
      <c r="C23" s="29" t="s">
        <v>33</v>
      </c>
      <c r="D23" s="29" t="s">
        <v>62</v>
      </c>
      <c r="E23" s="29" t="s">
        <v>63</v>
      </c>
      <c r="F23" s="29">
        <v>19</v>
      </c>
      <c r="G23" s="29" t="s">
        <v>754</v>
      </c>
      <c r="H23" s="31"/>
      <c r="I23" s="29" t="s">
        <v>598</v>
      </c>
      <c r="J23" s="31" t="s">
        <v>2087</v>
      </c>
    </row>
    <row r="24" spans="1:10" x14ac:dyDescent="0.35">
      <c r="A24" s="29" t="s">
        <v>665</v>
      </c>
      <c r="B24" s="29" t="s">
        <v>669</v>
      </c>
      <c r="C24" s="29" t="s">
        <v>34</v>
      </c>
      <c r="D24" s="29" t="s">
        <v>62</v>
      </c>
      <c r="E24" s="29" t="s">
        <v>63</v>
      </c>
      <c r="F24" s="29">
        <v>19</v>
      </c>
      <c r="G24" s="29" t="s">
        <v>755</v>
      </c>
      <c r="H24" s="31"/>
      <c r="I24" s="29" t="s">
        <v>599</v>
      </c>
      <c r="J24" s="31" t="s">
        <v>2087</v>
      </c>
    </row>
    <row r="25" spans="1:10" x14ac:dyDescent="0.35">
      <c r="A25" s="29" t="s">
        <v>665</v>
      </c>
      <c r="B25" s="29" t="s">
        <v>668</v>
      </c>
      <c r="C25" s="29" t="s">
        <v>35</v>
      </c>
      <c r="D25" s="29" t="s">
        <v>343</v>
      </c>
      <c r="E25" s="29" t="s">
        <v>65</v>
      </c>
      <c r="F25" s="29">
        <v>52</v>
      </c>
      <c r="G25" s="29" t="s">
        <v>756</v>
      </c>
      <c r="H25" s="31"/>
      <c r="I25" s="29" t="s">
        <v>426</v>
      </c>
      <c r="J25" s="31" t="s">
        <v>2087</v>
      </c>
    </row>
    <row r="26" spans="1:10" x14ac:dyDescent="0.35">
      <c r="A26" s="29" t="s">
        <v>665</v>
      </c>
      <c r="B26" s="29" t="s">
        <v>669</v>
      </c>
      <c r="C26" s="29" t="s">
        <v>474</v>
      </c>
      <c r="D26" s="29" t="s">
        <v>64</v>
      </c>
      <c r="E26" s="29" t="s">
        <v>65</v>
      </c>
      <c r="F26" s="29">
        <v>52</v>
      </c>
      <c r="G26" s="29" t="s">
        <v>758</v>
      </c>
      <c r="H26" s="31"/>
      <c r="I26" s="29" t="s">
        <v>609</v>
      </c>
      <c r="J26" s="31" t="s">
        <v>2087</v>
      </c>
    </row>
    <row r="27" spans="1:10" x14ac:dyDescent="0.35">
      <c r="A27" s="29" t="s">
        <v>665</v>
      </c>
      <c r="B27" s="29" t="s">
        <v>668</v>
      </c>
      <c r="C27" s="29" t="s">
        <v>36</v>
      </c>
      <c r="D27" s="29" t="s">
        <v>54</v>
      </c>
      <c r="E27" s="29" t="s">
        <v>55</v>
      </c>
      <c r="F27" s="29">
        <v>76</v>
      </c>
      <c r="G27" s="29" t="s">
        <v>759</v>
      </c>
      <c r="H27" s="31"/>
      <c r="I27" s="29" t="s">
        <v>1096</v>
      </c>
      <c r="J27" s="31" t="s">
        <v>2087</v>
      </c>
    </row>
    <row r="28" spans="1:10" x14ac:dyDescent="0.35">
      <c r="A28" s="29" t="s">
        <v>665</v>
      </c>
      <c r="B28" s="29" t="s">
        <v>669</v>
      </c>
      <c r="C28" s="29" t="s">
        <v>37</v>
      </c>
      <c r="D28" s="29" t="s">
        <v>54</v>
      </c>
      <c r="E28" s="29" t="s">
        <v>55</v>
      </c>
      <c r="F28" s="29">
        <v>76</v>
      </c>
      <c r="G28" s="29" t="s">
        <v>760</v>
      </c>
      <c r="H28" s="31"/>
      <c r="I28" s="29" t="s">
        <v>1135</v>
      </c>
      <c r="J28" s="31" t="s">
        <v>2087</v>
      </c>
    </row>
    <row r="29" spans="1:10" x14ac:dyDescent="0.35">
      <c r="A29" s="29" t="s">
        <v>665</v>
      </c>
      <c r="B29" s="29" t="s">
        <v>1025</v>
      </c>
      <c r="C29" s="29" t="s">
        <v>475</v>
      </c>
      <c r="D29" s="29" t="s">
        <v>325</v>
      </c>
      <c r="E29" s="29" t="s">
        <v>297</v>
      </c>
      <c r="F29" s="29">
        <v>5</v>
      </c>
      <c r="G29" s="29" t="s">
        <v>554</v>
      </c>
      <c r="H29" s="31"/>
      <c r="I29" s="29" t="s">
        <v>600</v>
      </c>
      <c r="J29" s="31" t="s">
        <v>2087</v>
      </c>
    </row>
    <row r="30" spans="1:10" x14ac:dyDescent="0.35">
      <c r="A30" s="29" t="s">
        <v>665</v>
      </c>
      <c r="B30" s="29" t="s">
        <v>668</v>
      </c>
      <c r="C30" s="29" t="s">
        <v>476</v>
      </c>
      <c r="D30" s="29" t="s">
        <v>296</v>
      </c>
      <c r="E30" s="29" t="s">
        <v>297</v>
      </c>
      <c r="F30" s="29">
        <v>5</v>
      </c>
      <c r="G30" s="29" t="s">
        <v>761</v>
      </c>
      <c r="H30" s="31" t="s">
        <v>1999</v>
      </c>
      <c r="I30" s="29" t="s">
        <v>1140</v>
      </c>
      <c r="J30" s="31" t="s">
        <v>2087</v>
      </c>
    </row>
    <row r="31" spans="1:10" x14ac:dyDescent="0.35">
      <c r="A31" s="29" t="s">
        <v>665</v>
      </c>
      <c r="B31" s="29" t="s">
        <v>669</v>
      </c>
      <c r="C31" s="29" t="s">
        <v>477</v>
      </c>
      <c r="D31" s="29" t="s">
        <v>296</v>
      </c>
      <c r="E31" s="29" t="s">
        <v>297</v>
      </c>
      <c r="F31" s="29">
        <v>5</v>
      </c>
      <c r="G31" s="29" t="s">
        <v>762</v>
      </c>
      <c r="H31" s="31"/>
      <c r="I31" s="29" t="s">
        <v>1144</v>
      </c>
      <c r="J31" s="31" t="s">
        <v>2087</v>
      </c>
    </row>
    <row r="32" spans="1:10" x14ac:dyDescent="0.35">
      <c r="A32" s="29" t="s">
        <v>665</v>
      </c>
      <c r="B32" s="29" t="s">
        <v>668</v>
      </c>
      <c r="C32" s="29" t="s">
        <v>478</v>
      </c>
      <c r="D32" s="29" t="s">
        <v>348</v>
      </c>
      <c r="E32" s="29" t="s">
        <v>349</v>
      </c>
      <c r="F32" s="29">
        <v>13</v>
      </c>
      <c r="G32" s="29" t="s">
        <v>555</v>
      </c>
      <c r="H32" s="31"/>
      <c r="I32" s="29" t="s">
        <v>1147</v>
      </c>
      <c r="J32" s="31" t="s">
        <v>2087</v>
      </c>
    </row>
    <row r="33" spans="1:10" x14ac:dyDescent="0.35">
      <c r="A33" s="29" t="s">
        <v>665</v>
      </c>
      <c r="B33" s="29" t="s">
        <v>668</v>
      </c>
      <c r="C33" s="29" t="s">
        <v>1471</v>
      </c>
      <c r="D33" s="29" t="s">
        <v>361</v>
      </c>
      <c r="E33" s="29" t="s">
        <v>362</v>
      </c>
      <c r="F33" s="29">
        <v>23</v>
      </c>
      <c r="G33" s="29" t="s">
        <v>763</v>
      </c>
      <c r="H33" s="31"/>
      <c r="I33" s="29" t="s">
        <v>1473</v>
      </c>
      <c r="J33" s="31" t="s">
        <v>2087</v>
      </c>
    </row>
    <row r="34" spans="1:10" x14ac:dyDescent="0.35">
      <c r="A34" s="29" t="s">
        <v>665</v>
      </c>
      <c r="B34" s="29" t="s">
        <v>668</v>
      </c>
      <c r="C34" s="29" t="s">
        <v>480</v>
      </c>
      <c r="D34" s="29" t="s">
        <v>304</v>
      </c>
      <c r="E34" s="29" t="s">
        <v>305</v>
      </c>
      <c r="F34" s="29">
        <v>54</v>
      </c>
      <c r="G34" s="29" t="s">
        <v>764</v>
      </c>
      <c r="H34" s="31" t="s">
        <v>2000</v>
      </c>
      <c r="I34" s="29" t="s">
        <v>387</v>
      </c>
      <c r="J34" s="31" t="s">
        <v>2087</v>
      </c>
    </row>
    <row r="35" spans="1:10" x14ac:dyDescent="0.35">
      <c r="A35" s="29" t="s">
        <v>665</v>
      </c>
      <c r="B35" s="29" t="s">
        <v>669</v>
      </c>
      <c r="C35" s="29" t="s">
        <v>481</v>
      </c>
      <c r="D35" s="29" t="s">
        <v>294</v>
      </c>
      <c r="E35" s="29" t="s">
        <v>295</v>
      </c>
      <c r="F35" s="29">
        <v>68</v>
      </c>
      <c r="G35" s="29" t="s">
        <v>557</v>
      </c>
      <c r="H35" s="31"/>
      <c r="I35" s="29" t="s">
        <v>1156</v>
      </c>
      <c r="J35" s="31" t="s">
        <v>2086</v>
      </c>
    </row>
    <row r="36" spans="1:10" x14ac:dyDescent="0.35">
      <c r="A36" s="29" t="s">
        <v>665</v>
      </c>
      <c r="B36" s="29" t="s">
        <v>1025</v>
      </c>
      <c r="C36" s="29" t="s">
        <v>38</v>
      </c>
      <c r="D36" s="29" t="s">
        <v>1065</v>
      </c>
      <c r="E36" s="29" t="s">
        <v>1065</v>
      </c>
      <c r="F36" s="29">
        <v>11</v>
      </c>
      <c r="G36" s="29" t="s">
        <v>765</v>
      </c>
      <c r="H36" s="31">
        <v>1212</v>
      </c>
      <c r="I36" s="29" t="s">
        <v>1067</v>
      </c>
      <c r="J36" s="31" t="s">
        <v>2086</v>
      </c>
    </row>
    <row r="37" spans="1:10" x14ac:dyDescent="0.35">
      <c r="A37" s="29" t="s">
        <v>665</v>
      </c>
      <c r="B37" s="29" t="s">
        <v>1025</v>
      </c>
      <c r="C37" s="29" t="s">
        <v>39</v>
      </c>
      <c r="D37" s="29" t="s">
        <v>323</v>
      </c>
      <c r="E37" s="29" t="s">
        <v>297</v>
      </c>
      <c r="F37" s="29">
        <v>5</v>
      </c>
      <c r="G37" s="29" t="s">
        <v>766</v>
      </c>
      <c r="H37" s="31"/>
      <c r="I37" s="29" t="s">
        <v>1166</v>
      </c>
      <c r="J37" s="31" t="s">
        <v>2086</v>
      </c>
    </row>
    <row r="38" spans="1:10" x14ac:dyDescent="0.35">
      <c r="A38" s="29" t="s">
        <v>665</v>
      </c>
      <c r="B38" s="29" t="s">
        <v>1025</v>
      </c>
      <c r="C38" s="29" t="s">
        <v>40</v>
      </c>
      <c r="D38" s="29" t="s">
        <v>1065</v>
      </c>
      <c r="E38" s="29" t="s">
        <v>1065</v>
      </c>
      <c r="F38" s="29">
        <v>11</v>
      </c>
      <c r="G38" s="29" t="s">
        <v>767</v>
      </c>
      <c r="H38" s="31" t="s">
        <v>2001</v>
      </c>
      <c r="I38" s="29" t="s">
        <v>1067</v>
      </c>
      <c r="J38" s="31" t="s">
        <v>2086</v>
      </c>
    </row>
    <row r="39" spans="1:10" x14ac:dyDescent="0.35">
      <c r="A39" s="29" t="s">
        <v>665</v>
      </c>
      <c r="B39" s="29" t="s">
        <v>1025</v>
      </c>
      <c r="C39" s="29" t="s">
        <v>41</v>
      </c>
      <c r="D39" s="29" t="s">
        <v>1065</v>
      </c>
      <c r="E39" s="29" t="s">
        <v>1065</v>
      </c>
      <c r="F39" s="29">
        <v>11</v>
      </c>
      <c r="G39" s="29" t="s">
        <v>768</v>
      </c>
      <c r="H39" s="31" t="s">
        <v>2002</v>
      </c>
      <c r="I39" s="29" t="s">
        <v>1067</v>
      </c>
      <c r="J39" s="31" t="s">
        <v>2086</v>
      </c>
    </row>
    <row r="40" spans="1:10" x14ac:dyDescent="0.35">
      <c r="A40" s="29" t="s">
        <v>665</v>
      </c>
      <c r="B40" s="29" t="s">
        <v>1025</v>
      </c>
      <c r="C40" s="29" t="s">
        <v>42</v>
      </c>
      <c r="D40" s="29" t="s">
        <v>1065</v>
      </c>
      <c r="E40" s="29" t="s">
        <v>1065</v>
      </c>
      <c r="F40" s="29">
        <v>11</v>
      </c>
      <c r="G40" s="29" t="s">
        <v>769</v>
      </c>
      <c r="H40" s="31">
        <v>1227</v>
      </c>
      <c r="I40" s="29" t="s">
        <v>1067</v>
      </c>
      <c r="J40" s="31" t="s">
        <v>2086</v>
      </c>
    </row>
    <row r="41" spans="1:10" x14ac:dyDescent="0.35">
      <c r="A41" s="29" t="s">
        <v>665</v>
      </c>
      <c r="B41" s="29" t="s">
        <v>669</v>
      </c>
      <c r="C41" s="29" t="s">
        <v>43</v>
      </c>
      <c r="D41" s="29" t="s">
        <v>66</v>
      </c>
      <c r="E41" s="29" t="s">
        <v>67</v>
      </c>
      <c r="F41" s="29">
        <v>15</v>
      </c>
      <c r="G41" s="29" t="s">
        <v>770</v>
      </c>
      <c r="H41" s="31"/>
      <c r="I41" s="29" t="s">
        <v>604</v>
      </c>
      <c r="J41" s="31" t="s">
        <v>2087</v>
      </c>
    </row>
    <row r="42" spans="1:10" x14ac:dyDescent="0.35">
      <c r="A42" s="29" t="s">
        <v>665</v>
      </c>
      <c r="B42" s="29" t="s">
        <v>1025</v>
      </c>
      <c r="C42" s="29" t="s">
        <v>44</v>
      </c>
      <c r="D42" s="29" t="s">
        <v>68</v>
      </c>
      <c r="E42" s="29" t="s">
        <v>69</v>
      </c>
      <c r="F42" s="29">
        <v>25</v>
      </c>
      <c r="G42" s="29" t="s">
        <v>771</v>
      </c>
      <c r="H42" s="31">
        <v>2363</v>
      </c>
      <c r="I42" s="29" t="s">
        <v>1178</v>
      </c>
      <c r="J42" s="31" t="s">
        <v>2087</v>
      </c>
    </row>
    <row r="43" spans="1:10" x14ac:dyDescent="0.35">
      <c r="A43" s="29" t="s">
        <v>665</v>
      </c>
      <c r="B43" s="29" t="s">
        <v>668</v>
      </c>
      <c r="C43" s="29" t="s">
        <v>45</v>
      </c>
      <c r="D43" s="29" t="s">
        <v>56</v>
      </c>
      <c r="E43" s="29" t="s">
        <v>57</v>
      </c>
      <c r="F43" s="29">
        <v>41</v>
      </c>
      <c r="G43" s="29" t="s">
        <v>772</v>
      </c>
      <c r="H43" s="31"/>
      <c r="I43" s="29" t="s">
        <v>606</v>
      </c>
      <c r="J43" s="31" t="s">
        <v>2087</v>
      </c>
    </row>
    <row r="44" spans="1:10" x14ac:dyDescent="0.35">
      <c r="A44" s="29" t="s">
        <v>665</v>
      </c>
      <c r="B44" s="29" t="s">
        <v>669</v>
      </c>
      <c r="C44" s="29" t="s">
        <v>46</v>
      </c>
      <c r="D44" s="29" t="s">
        <v>58</v>
      </c>
      <c r="E44" s="29" t="s">
        <v>59</v>
      </c>
      <c r="F44" s="29">
        <v>73</v>
      </c>
      <c r="G44" s="29" t="s">
        <v>773</v>
      </c>
      <c r="H44" s="31"/>
      <c r="I44" s="29" t="s">
        <v>80</v>
      </c>
      <c r="J44" s="31" t="s">
        <v>2087</v>
      </c>
    </row>
    <row r="45" spans="1:10" x14ac:dyDescent="0.35">
      <c r="A45" s="29" t="s">
        <v>665</v>
      </c>
      <c r="B45" s="29" t="s">
        <v>668</v>
      </c>
      <c r="C45" s="29" t="s">
        <v>47</v>
      </c>
      <c r="D45" s="29" t="s">
        <v>60</v>
      </c>
      <c r="E45" s="29" t="s">
        <v>61</v>
      </c>
      <c r="F45" s="29">
        <v>63</v>
      </c>
      <c r="G45" s="29" t="s">
        <v>71</v>
      </c>
      <c r="H45" s="31">
        <v>2493</v>
      </c>
      <c r="I45" s="29" t="s">
        <v>1118</v>
      </c>
      <c r="J45" s="31" t="s">
        <v>2087</v>
      </c>
    </row>
    <row r="46" spans="1:10" x14ac:dyDescent="0.35">
      <c r="A46" s="29" t="s">
        <v>665</v>
      </c>
      <c r="B46" s="29" t="s">
        <v>669</v>
      </c>
      <c r="C46" s="29" t="s">
        <v>48</v>
      </c>
      <c r="D46" s="29" t="s">
        <v>60</v>
      </c>
      <c r="E46" s="29" t="s">
        <v>61</v>
      </c>
      <c r="F46" s="29">
        <v>63</v>
      </c>
      <c r="G46" s="29" t="s">
        <v>774</v>
      </c>
      <c r="H46" s="31">
        <v>2492</v>
      </c>
      <c r="I46" s="29" t="s">
        <v>1118</v>
      </c>
      <c r="J46" s="31" t="s">
        <v>2087</v>
      </c>
    </row>
    <row r="47" spans="1:10" x14ac:dyDescent="0.35">
      <c r="A47" s="29" t="s">
        <v>665</v>
      </c>
      <c r="B47" s="29" t="s">
        <v>671</v>
      </c>
      <c r="C47" s="29" t="s">
        <v>49</v>
      </c>
      <c r="D47" s="29" t="s">
        <v>62</v>
      </c>
      <c r="E47" s="29" t="s">
        <v>63</v>
      </c>
      <c r="F47" s="29">
        <v>19</v>
      </c>
      <c r="G47" s="29" t="s">
        <v>775</v>
      </c>
      <c r="H47" s="31"/>
      <c r="I47" s="29" t="s">
        <v>81</v>
      </c>
      <c r="J47" s="31" t="s">
        <v>2087</v>
      </c>
    </row>
    <row r="48" spans="1:10" x14ac:dyDescent="0.35">
      <c r="A48" s="29" t="s">
        <v>665</v>
      </c>
      <c r="B48" s="29" t="s">
        <v>669</v>
      </c>
      <c r="C48" s="29" t="s">
        <v>50</v>
      </c>
      <c r="D48" s="29" t="s">
        <v>64</v>
      </c>
      <c r="E48" s="29" t="s">
        <v>65</v>
      </c>
      <c r="F48" s="29">
        <v>52</v>
      </c>
      <c r="G48" s="29" t="s">
        <v>776</v>
      </c>
      <c r="H48" s="31"/>
      <c r="I48" s="29" t="s">
        <v>1192</v>
      </c>
      <c r="J48" s="31" t="s">
        <v>2087</v>
      </c>
    </row>
    <row r="49" spans="1:10" x14ac:dyDescent="0.35">
      <c r="A49" s="29" t="s">
        <v>665</v>
      </c>
      <c r="B49" s="29" t="s">
        <v>668</v>
      </c>
      <c r="C49" s="29" t="s">
        <v>51</v>
      </c>
      <c r="D49" s="29" t="s">
        <v>64</v>
      </c>
      <c r="E49" s="29" t="s">
        <v>65</v>
      </c>
      <c r="F49" s="29">
        <v>52</v>
      </c>
      <c r="G49" s="29" t="s">
        <v>777</v>
      </c>
      <c r="H49" s="31"/>
      <c r="I49" s="29" t="s">
        <v>609</v>
      </c>
      <c r="J49" s="31" t="s">
        <v>2087</v>
      </c>
    </row>
    <row r="50" spans="1:10" x14ac:dyDescent="0.35">
      <c r="A50" s="29" t="s">
        <v>665</v>
      </c>
      <c r="B50" s="29" t="s">
        <v>669</v>
      </c>
      <c r="C50" s="29" t="s">
        <v>52</v>
      </c>
      <c r="D50" s="29" t="s">
        <v>54</v>
      </c>
      <c r="E50" s="29" t="s">
        <v>55</v>
      </c>
      <c r="F50" s="29">
        <v>76</v>
      </c>
      <c r="G50" s="29" t="s">
        <v>778</v>
      </c>
      <c r="H50" s="31">
        <v>2463</v>
      </c>
      <c r="I50" s="29" t="s">
        <v>1096</v>
      </c>
      <c r="J50" s="31" t="s">
        <v>2087</v>
      </c>
    </row>
    <row r="51" spans="1:10" x14ac:dyDescent="0.35">
      <c r="A51" s="29" t="s">
        <v>665</v>
      </c>
      <c r="B51" s="29" t="s">
        <v>668</v>
      </c>
      <c r="C51" s="29" t="s">
        <v>53</v>
      </c>
      <c r="D51" s="29" t="s">
        <v>54</v>
      </c>
      <c r="E51" s="29" t="s">
        <v>55</v>
      </c>
      <c r="F51" s="29">
        <v>76</v>
      </c>
      <c r="G51" s="29" t="s">
        <v>779</v>
      </c>
      <c r="H51" s="31"/>
      <c r="I51" s="29" t="s">
        <v>1199</v>
      </c>
      <c r="J51" s="31" t="s">
        <v>2087</v>
      </c>
    </row>
    <row r="52" spans="1:10" x14ac:dyDescent="0.35">
      <c r="A52" s="29" t="s">
        <v>665</v>
      </c>
      <c r="B52" s="29" t="s">
        <v>1025</v>
      </c>
      <c r="C52" s="29" t="s">
        <v>482</v>
      </c>
      <c r="D52" s="29" t="s">
        <v>325</v>
      </c>
      <c r="E52" s="29" t="s">
        <v>297</v>
      </c>
      <c r="F52" s="29">
        <v>5</v>
      </c>
      <c r="G52" s="29" t="s">
        <v>558</v>
      </c>
      <c r="H52" s="31"/>
      <c r="I52" s="29" t="s">
        <v>600</v>
      </c>
      <c r="J52" s="31" t="s">
        <v>2087</v>
      </c>
    </row>
    <row r="53" spans="1:10" x14ac:dyDescent="0.35">
      <c r="A53" s="29" t="s">
        <v>665</v>
      </c>
      <c r="B53" s="29" t="s">
        <v>1025</v>
      </c>
      <c r="C53" s="29" t="s">
        <v>483</v>
      </c>
      <c r="D53" s="29" t="s">
        <v>296</v>
      </c>
      <c r="E53" s="29" t="s">
        <v>297</v>
      </c>
      <c r="F53" s="29">
        <v>5</v>
      </c>
      <c r="G53" s="29" t="s">
        <v>780</v>
      </c>
      <c r="H53" s="31"/>
      <c r="I53" s="29" t="s">
        <v>1203</v>
      </c>
      <c r="J53" s="31" t="s">
        <v>2087</v>
      </c>
    </row>
    <row r="54" spans="1:10" x14ac:dyDescent="0.35">
      <c r="A54" s="29" t="s">
        <v>665</v>
      </c>
      <c r="B54" s="29" t="s">
        <v>668</v>
      </c>
      <c r="C54" s="29" t="s">
        <v>484</v>
      </c>
      <c r="D54" s="29" t="s">
        <v>1207</v>
      </c>
      <c r="E54" s="29" t="s">
        <v>297</v>
      </c>
      <c r="F54" s="29">
        <v>5</v>
      </c>
      <c r="G54" s="29" t="s">
        <v>781</v>
      </c>
      <c r="H54" s="31"/>
      <c r="I54" s="29" t="s">
        <v>612</v>
      </c>
      <c r="J54" s="31" t="s">
        <v>2087</v>
      </c>
    </row>
    <row r="55" spans="1:10" x14ac:dyDescent="0.35">
      <c r="A55" s="29" t="s">
        <v>665</v>
      </c>
      <c r="B55" s="29" t="s">
        <v>1025</v>
      </c>
      <c r="C55" s="29" t="s">
        <v>485</v>
      </c>
      <c r="D55" s="29" t="s">
        <v>312</v>
      </c>
      <c r="E55" s="29" t="s">
        <v>313</v>
      </c>
      <c r="F55" s="29">
        <v>27</v>
      </c>
      <c r="G55" s="29" t="s">
        <v>559</v>
      </c>
      <c r="H55" s="31"/>
      <c r="I55" s="29" t="s">
        <v>392</v>
      </c>
      <c r="J55" s="31" t="s">
        <v>2087</v>
      </c>
    </row>
    <row r="56" spans="1:10" x14ac:dyDescent="0.35">
      <c r="A56" s="29" t="s">
        <v>665</v>
      </c>
      <c r="B56" s="29" t="s">
        <v>1025</v>
      </c>
      <c r="C56" s="29" t="s">
        <v>486</v>
      </c>
      <c r="D56" s="29" t="s">
        <v>361</v>
      </c>
      <c r="E56" s="29" t="s">
        <v>362</v>
      </c>
      <c r="F56" s="29">
        <v>23</v>
      </c>
      <c r="G56" s="29" t="s">
        <v>560</v>
      </c>
      <c r="H56" s="31">
        <v>2112</v>
      </c>
      <c r="I56" s="29" t="s">
        <v>641</v>
      </c>
      <c r="J56" s="31" t="s">
        <v>2087</v>
      </c>
    </row>
    <row r="57" spans="1:10" x14ac:dyDescent="0.35">
      <c r="A57" s="29" t="s">
        <v>665</v>
      </c>
      <c r="B57" s="29" t="s">
        <v>1025</v>
      </c>
      <c r="C57" s="29" t="s">
        <v>487</v>
      </c>
      <c r="D57" s="29" t="s">
        <v>318</v>
      </c>
      <c r="E57" s="29" t="s">
        <v>319</v>
      </c>
      <c r="F57" s="29">
        <v>47</v>
      </c>
      <c r="G57" s="29" t="s">
        <v>561</v>
      </c>
      <c r="H57" s="31">
        <v>2166</v>
      </c>
      <c r="I57" s="29" t="s">
        <v>1214</v>
      </c>
      <c r="J57" s="31" t="s">
        <v>2087</v>
      </c>
    </row>
    <row r="58" spans="1:10" x14ac:dyDescent="0.35">
      <c r="A58" s="29" t="s">
        <v>665</v>
      </c>
      <c r="B58" s="29" t="s">
        <v>1025</v>
      </c>
      <c r="C58" s="29" t="s">
        <v>488</v>
      </c>
      <c r="D58" s="29" t="s">
        <v>318</v>
      </c>
      <c r="E58" s="29" t="s">
        <v>319</v>
      </c>
      <c r="F58" s="29">
        <v>47</v>
      </c>
      <c r="G58" s="29" t="s">
        <v>562</v>
      </c>
      <c r="H58" s="31">
        <v>2174</v>
      </c>
      <c r="I58" s="29" t="s">
        <v>1214</v>
      </c>
      <c r="J58" s="31" t="s">
        <v>2087</v>
      </c>
    </row>
    <row r="59" spans="1:10" x14ac:dyDescent="0.35">
      <c r="A59" s="29" t="s">
        <v>665</v>
      </c>
      <c r="B59" s="29" t="s">
        <v>668</v>
      </c>
      <c r="C59" s="29" t="s">
        <v>489</v>
      </c>
      <c r="D59" s="29" t="s">
        <v>302</v>
      </c>
      <c r="E59" s="29" t="s">
        <v>303</v>
      </c>
      <c r="F59" s="29">
        <v>20</v>
      </c>
      <c r="G59" s="29" t="s">
        <v>563</v>
      </c>
      <c r="H59" s="31">
        <v>2159</v>
      </c>
      <c r="I59" s="29" t="s">
        <v>1217</v>
      </c>
      <c r="J59" s="31" t="s">
        <v>2086</v>
      </c>
    </row>
    <row r="60" spans="1:10" x14ac:dyDescent="0.35">
      <c r="A60" s="29" t="s">
        <v>665</v>
      </c>
      <c r="B60" s="29" t="s">
        <v>1025</v>
      </c>
      <c r="C60" s="29" t="s">
        <v>490</v>
      </c>
      <c r="D60" s="29" t="s">
        <v>347</v>
      </c>
      <c r="E60" s="29" t="s">
        <v>321</v>
      </c>
      <c r="F60" s="29">
        <v>44</v>
      </c>
      <c r="G60" s="29" t="s">
        <v>564</v>
      </c>
      <c r="H60" s="31">
        <v>2169</v>
      </c>
      <c r="I60" s="29" t="s">
        <v>431</v>
      </c>
      <c r="J60" s="31" t="s">
        <v>2086</v>
      </c>
    </row>
    <row r="61" spans="1:10" x14ac:dyDescent="0.35">
      <c r="A61" s="29" t="s">
        <v>665</v>
      </c>
      <c r="B61" s="29" t="s">
        <v>1025</v>
      </c>
      <c r="C61" s="29" t="s">
        <v>491</v>
      </c>
      <c r="D61" s="29" t="s">
        <v>350</v>
      </c>
      <c r="E61" s="29" t="s">
        <v>351</v>
      </c>
      <c r="F61" s="29">
        <v>70</v>
      </c>
      <c r="G61" s="29" t="s">
        <v>565</v>
      </c>
      <c r="H61" s="31"/>
      <c r="I61" s="29" t="s">
        <v>615</v>
      </c>
      <c r="J61" s="31" t="s">
        <v>2086</v>
      </c>
    </row>
    <row r="62" spans="1:10" x14ac:dyDescent="0.35">
      <c r="A62" s="29" t="s">
        <v>665</v>
      </c>
      <c r="B62" s="29" t="s">
        <v>668</v>
      </c>
      <c r="C62" s="29" t="s">
        <v>492</v>
      </c>
      <c r="D62" s="29" t="s">
        <v>304</v>
      </c>
      <c r="E62" s="29" t="s">
        <v>305</v>
      </c>
      <c r="F62" s="29">
        <v>54</v>
      </c>
      <c r="G62" s="29" t="s">
        <v>566</v>
      </c>
      <c r="H62" s="31">
        <v>2312</v>
      </c>
      <c r="I62" s="29" t="s">
        <v>387</v>
      </c>
      <c r="J62" s="31" t="s">
        <v>2086</v>
      </c>
    </row>
    <row r="63" spans="1:10" x14ac:dyDescent="0.35">
      <c r="A63" s="29" t="s">
        <v>665</v>
      </c>
      <c r="B63" s="29" t="s">
        <v>1025</v>
      </c>
      <c r="C63" s="29" t="s">
        <v>493</v>
      </c>
      <c r="D63" s="29" t="s">
        <v>294</v>
      </c>
      <c r="E63" s="29" t="s">
        <v>295</v>
      </c>
      <c r="F63" s="29">
        <v>68</v>
      </c>
      <c r="G63" s="29" t="s">
        <v>567</v>
      </c>
      <c r="H63" s="31">
        <v>2464</v>
      </c>
      <c r="I63" s="29" t="s">
        <v>1156</v>
      </c>
      <c r="J63" s="31" t="s">
        <v>2086</v>
      </c>
    </row>
    <row r="64" spans="1:10" x14ac:dyDescent="0.35">
      <c r="A64" s="29" t="s">
        <v>665</v>
      </c>
      <c r="B64" s="29" t="s">
        <v>1025</v>
      </c>
      <c r="C64" s="29" t="s">
        <v>1242</v>
      </c>
      <c r="D64" s="29" t="s">
        <v>1065</v>
      </c>
      <c r="E64" s="29" t="s">
        <v>1065</v>
      </c>
      <c r="F64" s="29">
        <v>11</v>
      </c>
      <c r="G64" s="29" t="s">
        <v>654</v>
      </c>
      <c r="H64" s="31"/>
      <c r="I64" s="29" t="s">
        <v>1241</v>
      </c>
      <c r="J64" s="31" t="s">
        <v>2087</v>
      </c>
    </row>
    <row r="65" spans="1:10" x14ac:dyDescent="0.35">
      <c r="A65" s="29" t="s">
        <v>665</v>
      </c>
      <c r="B65" s="29" t="s">
        <v>1025</v>
      </c>
      <c r="C65" s="29" t="s">
        <v>1242</v>
      </c>
      <c r="D65" s="29" t="s">
        <v>1065</v>
      </c>
      <c r="E65" s="29" t="s">
        <v>1065</v>
      </c>
      <c r="F65" s="29">
        <v>11</v>
      </c>
      <c r="G65" s="29" t="s">
        <v>2</v>
      </c>
      <c r="H65" s="31"/>
      <c r="I65" s="29" t="s">
        <v>1067</v>
      </c>
      <c r="J65" s="31" t="s">
        <v>2086</v>
      </c>
    </row>
    <row r="66" spans="1:10" x14ac:dyDescent="0.35">
      <c r="A66" s="29" t="s">
        <v>665</v>
      </c>
      <c r="B66" s="29" t="s">
        <v>1025</v>
      </c>
      <c r="C66" s="29" t="s">
        <v>1242</v>
      </c>
      <c r="D66" s="29" t="s">
        <v>1065</v>
      </c>
      <c r="E66" s="29" t="s">
        <v>1065</v>
      </c>
      <c r="F66" s="29">
        <v>11</v>
      </c>
      <c r="G66" s="29" t="s">
        <v>72</v>
      </c>
      <c r="H66" s="31"/>
      <c r="I66" s="29" t="s">
        <v>1067</v>
      </c>
      <c r="J66" s="31" t="s">
        <v>2086</v>
      </c>
    </row>
    <row r="67" spans="1:10" x14ac:dyDescent="0.35">
      <c r="A67" s="29" t="s">
        <v>667</v>
      </c>
      <c r="B67" s="29" t="s">
        <v>1025</v>
      </c>
      <c r="C67" s="29" t="s">
        <v>466</v>
      </c>
      <c r="D67" s="29" t="s">
        <v>1065</v>
      </c>
      <c r="E67" s="29" t="s">
        <v>1065</v>
      </c>
      <c r="F67" s="29">
        <v>11</v>
      </c>
      <c r="G67" s="29" t="s">
        <v>473</v>
      </c>
      <c r="H67" s="31">
        <v>1521</v>
      </c>
      <c r="I67" s="29" t="s">
        <v>1067</v>
      </c>
      <c r="J67" s="31" t="s">
        <v>2086</v>
      </c>
    </row>
    <row r="68" spans="1:10" x14ac:dyDescent="0.35">
      <c r="A68" s="29" t="s">
        <v>665</v>
      </c>
      <c r="B68" s="29" t="s">
        <v>1025</v>
      </c>
      <c r="C68" s="29" t="s">
        <v>494</v>
      </c>
      <c r="D68" s="29" t="s">
        <v>1065</v>
      </c>
      <c r="E68" s="29" t="s">
        <v>1065</v>
      </c>
      <c r="F68" s="29">
        <v>11</v>
      </c>
      <c r="G68" s="29" t="s">
        <v>92</v>
      </c>
      <c r="H68" s="31"/>
      <c r="I68" s="29" t="s">
        <v>1067</v>
      </c>
      <c r="J68" s="31" t="s">
        <v>2086</v>
      </c>
    </row>
    <row r="69" spans="1:10" x14ac:dyDescent="0.35">
      <c r="A69" s="29" t="s">
        <v>665</v>
      </c>
      <c r="B69" s="29" t="s">
        <v>1025</v>
      </c>
      <c r="C69" s="29" t="s">
        <v>494</v>
      </c>
      <c r="D69" s="29" t="s">
        <v>1065</v>
      </c>
      <c r="E69" s="29" t="s">
        <v>1065</v>
      </c>
      <c r="F69" s="29">
        <v>11</v>
      </c>
      <c r="G69" s="29" t="s">
        <v>93</v>
      </c>
      <c r="H69" s="31">
        <v>1516</v>
      </c>
      <c r="I69" s="29" t="s">
        <v>1067</v>
      </c>
      <c r="J69" s="31" t="s">
        <v>2086</v>
      </c>
    </row>
    <row r="70" spans="1:10" x14ac:dyDescent="0.35">
      <c r="A70" s="29" t="s">
        <v>665</v>
      </c>
      <c r="B70" s="29" t="s">
        <v>668</v>
      </c>
      <c r="C70" s="29" t="s">
        <v>1255</v>
      </c>
      <c r="D70" s="29" t="s">
        <v>1065</v>
      </c>
      <c r="E70" s="29" t="s">
        <v>1065</v>
      </c>
      <c r="F70" s="29">
        <v>11</v>
      </c>
      <c r="G70" s="29" t="s">
        <v>790</v>
      </c>
      <c r="H70" s="31">
        <v>1515</v>
      </c>
      <c r="I70" s="29" t="s">
        <v>1067</v>
      </c>
      <c r="J70" s="31" t="s">
        <v>2086</v>
      </c>
    </row>
    <row r="71" spans="1:10" x14ac:dyDescent="0.35">
      <c r="A71" s="29" t="s">
        <v>665</v>
      </c>
      <c r="B71" s="29" t="s">
        <v>669</v>
      </c>
      <c r="C71" s="29" t="s">
        <v>1258</v>
      </c>
      <c r="D71" s="29" t="s">
        <v>1065</v>
      </c>
      <c r="E71" s="29" t="s">
        <v>1065</v>
      </c>
      <c r="F71" s="29">
        <v>11</v>
      </c>
      <c r="G71" s="29" t="s">
        <v>792</v>
      </c>
      <c r="H71" s="31">
        <v>1233</v>
      </c>
      <c r="I71" s="29" t="s">
        <v>1067</v>
      </c>
      <c r="J71" s="31" t="s">
        <v>2086</v>
      </c>
    </row>
    <row r="72" spans="1:10" x14ac:dyDescent="0.35">
      <c r="A72" s="29" t="s">
        <v>665</v>
      </c>
      <c r="B72" s="29" t="s">
        <v>669</v>
      </c>
      <c r="C72" s="29" t="s">
        <v>1260</v>
      </c>
      <c r="D72" s="29" t="s">
        <v>1065</v>
      </c>
      <c r="E72" s="29" t="s">
        <v>1065</v>
      </c>
      <c r="F72" s="29">
        <v>11</v>
      </c>
      <c r="G72" s="29" t="s">
        <v>794</v>
      </c>
      <c r="H72" s="31">
        <v>1234</v>
      </c>
      <c r="I72" s="29" t="s">
        <v>1067</v>
      </c>
      <c r="J72" s="31" t="s">
        <v>2086</v>
      </c>
    </row>
    <row r="73" spans="1:10" x14ac:dyDescent="0.35">
      <c r="A73" s="29" t="s">
        <v>665</v>
      </c>
      <c r="B73" s="29" t="s">
        <v>668</v>
      </c>
      <c r="C73" s="29" t="s">
        <v>1276</v>
      </c>
      <c r="D73" s="29" t="s">
        <v>54</v>
      </c>
      <c r="E73" s="29" t="s">
        <v>55</v>
      </c>
      <c r="F73" s="29">
        <v>76</v>
      </c>
      <c r="G73" s="29" t="s">
        <v>568</v>
      </c>
      <c r="H73" s="31"/>
      <c r="I73" s="29" t="s">
        <v>1096</v>
      </c>
      <c r="J73" s="31" t="s">
        <v>2087</v>
      </c>
    </row>
    <row r="74" spans="1:10" x14ac:dyDescent="0.35">
      <c r="A74" s="29" t="s">
        <v>665</v>
      </c>
      <c r="B74" s="29" t="s">
        <v>669</v>
      </c>
      <c r="C74" s="29" t="s">
        <v>1289</v>
      </c>
      <c r="D74" s="29" t="s">
        <v>296</v>
      </c>
      <c r="E74" s="29" t="s">
        <v>297</v>
      </c>
      <c r="F74" s="29">
        <v>5</v>
      </c>
      <c r="G74" s="29" t="s">
        <v>569</v>
      </c>
      <c r="H74" s="31">
        <v>1208</v>
      </c>
      <c r="I74" s="29" t="s">
        <v>1067</v>
      </c>
      <c r="J74" s="31" t="s">
        <v>2086</v>
      </c>
    </row>
    <row r="75" spans="1:10" x14ac:dyDescent="0.35">
      <c r="A75" s="29" t="s">
        <v>665</v>
      </c>
      <c r="B75" s="29" t="s">
        <v>668</v>
      </c>
      <c r="C75" s="29" t="s">
        <v>1291</v>
      </c>
      <c r="D75" s="29" t="s">
        <v>296</v>
      </c>
      <c r="E75" s="29" t="s">
        <v>297</v>
      </c>
      <c r="F75" s="29">
        <v>5</v>
      </c>
      <c r="G75" s="29" t="s">
        <v>570</v>
      </c>
      <c r="H75" s="31">
        <v>1207</v>
      </c>
      <c r="I75" s="29" t="s">
        <v>1067</v>
      </c>
      <c r="J75" s="31" t="s">
        <v>2086</v>
      </c>
    </row>
    <row r="76" spans="1:10" x14ac:dyDescent="0.35">
      <c r="A76" s="29" t="s">
        <v>665</v>
      </c>
      <c r="B76" s="29" t="s">
        <v>668</v>
      </c>
      <c r="C76" s="29" t="s">
        <v>1313</v>
      </c>
      <c r="D76" s="29" t="s">
        <v>1065</v>
      </c>
      <c r="E76" s="29" t="s">
        <v>1065</v>
      </c>
      <c r="F76" s="29">
        <v>11</v>
      </c>
      <c r="G76" s="29" t="s">
        <v>795</v>
      </c>
      <c r="H76" s="31">
        <v>1363</v>
      </c>
      <c r="I76" s="29" t="s">
        <v>1067</v>
      </c>
      <c r="J76" s="31" t="s">
        <v>2086</v>
      </c>
    </row>
    <row r="77" spans="1:10" x14ac:dyDescent="0.35">
      <c r="A77" s="29" t="s">
        <v>665</v>
      </c>
      <c r="B77" s="29" t="s">
        <v>668</v>
      </c>
      <c r="C77" s="29" t="s">
        <v>1316</v>
      </c>
      <c r="D77" s="29" t="s">
        <v>1065</v>
      </c>
      <c r="E77" s="29" t="s">
        <v>1065</v>
      </c>
      <c r="F77" s="29">
        <v>11</v>
      </c>
      <c r="G77" s="29" t="s">
        <v>797</v>
      </c>
      <c r="H77" s="31"/>
      <c r="I77" s="29" t="s">
        <v>618</v>
      </c>
      <c r="J77" s="31" t="s">
        <v>2087</v>
      </c>
    </row>
    <row r="78" spans="1:10" x14ac:dyDescent="0.35">
      <c r="A78" s="29" t="s">
        <v>665</v>
      </c>
      <c r="B78" s="29" t="s">
        <v>669</v>
      </c>
      <c r="C78" s="29" t="s">
        <v>1319</v>
      </c>
      <c r="D78" s="29" t="s">
        <v>1065</v>
      </c>
      <c r="E78" s="29" t="s">
        <v>1065</v>
      </c>
      <c r="F78" s="29">
        <v>11</v>
      </c>
      <c r="G78" s="29" t="s">
        <v>799</v>
      </c>
      <c r="H78" s="31"/>
      <c r="I78" s="29" t="s">
        <v>618</v>
      </c>
      <c r="J78" s="31" t="s">
        <v>2087</v>
      </c>
    </row>
    <row r="79" spans="1:10" x14ac:dyDescent="0.35">
      <c r="A79" s="29" t="s">
        <v>665</v>
      </c>
      <c r="B79" s="29" t="s">
        <v>669</v>
      </c>
      <c r="C79" s="29" t="s">
        <v>1326</v>
      </c>
      <c r="D79" s="29" t="s">
        <v>1065</v>
      </c>
      <c r="E79" s="29" t="s">
        <v>1065</v>
      </c>
      <c r="F79" s="29">
        <v>11</v>
      </c>
      <c r="G79" s="29" t="s">
        <v>800</v>
      </c>
      <c r="H79" s="31"/>
      <c r="I79" s="29" t="s">
        <v>80</v>
      </c>
      <c r="J79" s="31" t="s">
        <v>2087</v>
      </c>
    </row>
    <row r="80" spans="1:10" x14ac:dyDescent="0.35">
      <c r="A80" s="29" t="s">
        <v>665</v>
      </c>
      <c r="B80" s="29" t="s">
        <v>668</v>
      </c>
      <c r="C80" s="29" t="s">
        <v>1328</v>
      </c>
      <c r="D80" s="29" t="s">
        <v>1065</v>
      </c>
      <c r="E80" s="29" t="s">
        <v>1065</v>
      </c>
      <c r="F80" s="29">
        <v>11</v>
      </c>
      <c r="G80" s="29" t="s">
        <v>801</v>
      </c>
      <c r="H80" s="31"/>
      <c r="I80" s="29" t="s">
        <v>96</v>
      </c>
      <c r="J80" s="31" t="s">
        <v>2087</v>
      </c>
    </row>
    <row r="81" spans="1:10" x14ac:dyDescent="0.35">
      <c r="A81" s="29" t="s">
        <v>665</v>
      </c>
      <c r="B81" s="29" t="s">
        <v>669</v>
      </c>
      <c r="C81" s="29" t="s">
        <v>1336</v>
      </c>
      <c r="D81" s="29" t="s">
        <v>1065</v>
      </c>
      <c r="E81" s="29" t="s">
        <v>1065</v>
      </c>
      <c r="F81" s="29">
        <v>11</v>
      </c>
      <c r="G81" s="29" t="s">
        <v>802</v>
      </c>
      <c r="H81" s="31"/>
      <c r="I81" s="29" t="s">
        <v>621</v>
      </c>
      <c r="J81" s="31" t="s">
        <v>2087</v>
      </c>
    </row>
    <row r="82" spans="1:10" x14ac:dyDescent="0.35">
      <c r="A82" s="29" t="s">
        <v>665</v>
      </c>
      <c r="B82" s="29" t="s">
        <v>669</v>
      </c>
      <c r="C82" s="29" t="s">
        <v>1339</v>
      </c>
      <c r="D82" s="29" t="s">
        <v>66</v>
      </c>
      <c r="E82" s="29" t="s">
        <v>67</v>
      </c>
      <c r="F82" s="29">
        <v>15</v>
      </c>
      <c r="G82" s="29" t="s">
        <v>94</v>
      </c>
      <c r="H82" s="31">
        <v>2490</v>
      </c>
      <c r="I82" s="29" t="s">
        <v>1118</v>
      </c>
      <c r="J82" s="31" t="s">
        <v>2087</v>
      </c>
    </row>
    <row r="83" spans="1:10" x14ac:dyDescent="0.35">
      <c r="A83" s="29" t="s">
        <v>665</v>
      </c>
      <c r="B83" s="29" t="s">
        <v>668</v>
      </c>
      <c r="C83" s="29" t="s">
        <v>1341</v>
      </c>
      <c r="D83" s="29" t="s">
        <v>66</v>
      </c>
      <c r="E83" s="29" t="s">
        <v>67</v>
      </c>
      <c r="F83" s="29">
        <v>15</v>
      </c>
      <c r="G83" s="29" t="s">
        <v>95</v>
      </c>
      <c r="H83" s="31">
        <v>2485</v>
      </c>
      <c r="I83" s="29" t="s">
        <v>1118</v>
      </c>
      <c r="J83" s="31" t="s">
        <v>2087</v>
      </c>
    </row>
    <row r="84" spans="1:10" x14ac:dyDescent="0.35">
      <c r="A84" s="29" t="s">
        <v>665</v>
      </c>
      <c r="B84" s="29" t="s">
        <v>668</v>
      </c>
      <c r="C84" s="29" t="s">
        <v>1344</v>
      </c>
      <c r="D84" s="29" t="s">
        <v>68</v>
      </c>
      <c r="E84" s="29" t="s">
        <v>69</v>
      </c>
      <c r="F84" s="29">
        <v>25</v>
      </c>
      <c r="G84" s="29" t="s">
        <v>803</v>
      </c>
      <c r="H84" s="31"/>
      <c r="I84" s="29" t="s">
        <v>1347</v>
      </c>
      <c r="J84" s="31" t="s">
        <v>2087</v>
      </c>
    </row>
    <row r="85" spans="1:10" x14ac:dyDescent="0.35">
      <c r="A85" s="29" t="s">
        <v>665</v>
      </c>
      <c r="B85" s="29" t="s">
        <v>669</v>
      </c>
      <c r="C85" s="29" t="s">
        <v>1349</v>
      </c>
      <c r="D85" s="29" t="s">
        <v>58</v>
      </c>
      <c r="E85" s="29" t="s">
        <v>59</v>
      </c>
      <c r="F85" s="29">
        <v>73</v>
      </c>
      <c r="G85" s="29" t="s">
        <v>804</v>
      </c>
      <c r="H85" s="31"/>
      <c r="I85" s="29" t="s">
        <v>624</v>
      </c>
      <c r="J85" s="31" t="s">
        <v>2087</v>
      </c>
    </row>
    <row r="86" spans="1:10" x14ac:dyDescent="0.35">
      <c r="A86" s="29" t="s">
        <v>665</v>
      </c>
      <c r="B86" s="29" t="s">
        <v>668</v>
      </c>
      <c r="C86" s="29" t="s">
        <v>1352</v>
      </c>
      <c r="D86" s="29" t="s">
        <v>86</v>
      </c>
      <c r="E86" s="29" t="s">
        <v>59</v>
      </c>
      <c r="F86" s="29">
        <v>73</v>
      </c>
      <c r="G86" s="29" t="s">
        <v>805</v>
      </c>
      <c r="H86" s="31"/>
      <c r="I86" s="29" t="s">
        <v>624</v>
      </c>
      <c r="J86" s="31" t="s">
        <v>2087</v>
      </c>
    </row>
    <row r="87" spans="1:10" x14ac:dyDescent="0.35">
      <c r="A87" s="29" t="s">
        <v>665</v>
      </c>
      <c r="B87" s="29" t="s">
        <v>669</v>
      </c>
      <c r="C87" s="29" t="s">
        <v>1355</v>
      </c>
      <c r="D87" s="29" t="s">
        <v>56</v>
      </c>
      <c r="E87" s="29" t="s">
        <v>57</v>
      </c>
      <c r="F87" s="29">
        <v>41</v>
      </c>
      <c r="G87" s="29" t="s">
        <v>806</v>
      </c>
      <c r="H87" s="31">
        <v>2466</v>
      </c>
      <c r="I87" s="29" t="s">
        <v>1096</v>
      </c>
      <c r="J87" s="31" t="s">
        <v>2087</v>
      </c>
    </row>
    <row r="88" spans="1:10" x14ac:dyDescent="0.35">
      <c r="A88" s="29" t="s">
        <v>665</v>
      </c>
      <c r="B88" s="29" t="s">
        <v>668</v>
      </c>
      <c r="C88" s="29" t="s">
        <v>1357</v>
      </c>
      <c r="D88" s="29" t="s">
        <v>56</v>
      </c>
      <c r="E88" s="29" t="s">
        <v>57</v>
      </c>
      <c r="F88" s="29">
        <v>41</v>
      </c>
      <c r="G88" s="29" t="s">
        <v>807</v>
      </c>
      <c r="H88" s="31">
        <v>2467</v>
      </c>
      <c r="I88" s="29" t="s">
        <v>1096</v>
      </c>
      <c r="J88" s="31" t="s">
        <v>2087</v>
      </c>
    </row>
    <row r="89" spans="1:10" x14ac:dyDescent="0.35">
      <c r="A89" s="29" t="s">
        <v>665</v>
      </c>
      <c r="B89" s="29" t="s">
        <v>668</v>
      </c>
      <c r="C89" s="29" t="s">
        <v>1361</v>
      </c>
      <c r="D89" s="29" t="s">
        <v>87</v>
      </c>
      <c r="E89" s="29" t="s">
        <v>88</v>
      </c>
      <c r="F89" s="29">
        <v>17</v>
      </c>
      <c r="G89" s="29" t="s">
        <v>808</v>
      </c>
      <c r="H89" s="31"/>
      <c r="I89" s="29" t="s">
        <v>1199</v>
      </c>
      <c r="J89" s="31" t="s">
        <v>2087</v>
      </c>
    </row>
    <row r="90" spans="1:10" x14ac:dyDescent="0.35">
      <c r="A90" s="29" t="s">
        <v>665</v>
      </c>
      <c r="B90" s="29" t="s">
        <v>669</v>
      </c>
      <c r="C90" s="29" t="s">
        <v>1365</v>
      </c>
      <c r="D90" s="29" t="s">
        <v>60</v>
      </c>
      <c r="E90" s="29" t="s">
        <v>61</v>
      </c>
      <c r="F90" s="29">
        <v>63</v>
      </c>
      <c r="G90" s="29" t="s">
        <v>809</v>
      </c>
      <c r="H90" s="31"/>
      <c r="I90" s="29" t="s">
        <v>99</v>
      </c>
      <c r="J90" s="31" t="s">
        <v>2087</v>
      </c>
    </row>
    <row r="91" spans="1:10" x14ac:dyDescent="0.35">
      <c r="A91" s="29" t="s">
        <v>665</v>
      </c>
      <c r="B91" s="29" t="s">
        <v>668</v>
      </c>
      <c r="C91" s="29" t="s">
        <v>1368</v>
      </c>
      <c r="D91" s="29" t="s">
        <v>60</v>
      </c>
      <c r="E91" s="29" t="s">
        <v>61</v>
      </c>
      <c r="F91" s="29">
        <v>63</v>
      </c>
      <c r="G91" s="29" t="s">
        <v>810</v>
      </c>
      <c r="H91" s="31"/>
      <c r="I91" s="29" t="s">
        <v>413</v>
      </c>
      <c r="J91" s="31" t="s">
        <v>2087</v>
      </c>
    </row>
    <row r="92" spans="1:10" x14ac:dyDescent="0.35">
      <c r="A92" s="29" t="s">
        <v>665</v>
      </c>
      <c r="B92" s="29" t="s">
        <v>669</v>
      </c>
      <c r="C92" s="29" t="s">
        <v>1371</v>
      </c>
      <c r="D92" s="29" t="s">
        <v>89</v>
      </c>
      <c r="E92" s="29" t="s">
        <v>90</v>
      </c>
      <c r="F92" s="29">
        <v>66</v>
      </c>
      <c r="G92" s="29" t="s">
        <v>812</v>
      </c>
      <c r="H92" s="31"/>
      <c r="I92" s="29" t="s">
        <v>599</v>
      </c>
      <c r="J92" s="31" t="s">
        <v>2087</v>
      </c>
    </row>
    <row r="93" spans="1:10" x14ac:dyDescent="0.35">
      <c r="A93" s="29" t="s">
        <v>665</v>
      </c>
      <c r="B93" s="29" t="s">
        <v>669</v>
      </c>
      <c r="C93" s="29" t="s">
        <v>1374</v>
      </c>
      <c r="D93" s="29" t="s">
        <v>64</v>
      </c>
      <c r="E93" s="29" t="s">
        <v>65</v>
      </c>
      <c r="F93" s="29">
        <v>52</v>
      </c>
      <c r="G93" s="29" t="s">
        <v>813</v>
      </c>
      <c r="H93" s="31">
        <v>2371</v>
      </c>
      <c r="I93" s="29" t="s">
        <v>426</v>
      </c>
      <c r="J93" s="31" t="s">
        <v>2087</v>
      </c>
    </row>
    <row r="94" spans="1:10" x14ac:dyDescent="0.35">
      <c r="A94" s="29" t="s">
        <v>665</v>
      </c>
      <c r="B94" s="29" t="s">
        <v>668</v>
      </c>
      <c r="C94" s="29" t="s">
        <v>1378</v>
      </c>
      <c r="D94" s="29" t="s">
        <v>64</v>
      </c>
      <c r="E94" s="29" t="s">
        <v>65</v>
      </c>
      <c r="F94" s="29">
        <v>52</v>
      </c>
      <c r="G94" s="29" t="s">
        <v>814</v>
      </c>
      <c r="H94" s="31"/>
      <c r="I94" s="29" t="s">
        <v>1377</v>
      </c>
      <c r="J94" s="31" t="s">
        <v>2087</v>
      </c>
    </row>
    <row r="95" spans="1:10" x14ac:dyDescent="0.35">
      <c r="A95" s="29" t="s">
        <v>665</v>
      </c>
      <c r="B95" s="29" t="s">
        <v>668</v>
      </c>
      <c r="C95" s="29" t="s">
        <v>1381</v>
      </c>
      <c r="D95" s="29" t="s">
        <v>54</v>
      </c>
      <c r="E95" s="29" t="s">
        <v>55</v>
      </c>
      <c r="F95" s="29">
        <v>76</v>
      </c>
      <c r="G95" s="29" t="s">
        <v>815</v>
      </c>
      <c r="H95" s="31"/>
      <c r="I95" s="29" t="s">
        <v>1178</v>
      </c>
      <c r="J95" s="31" t="s">
        <v>2087</v>
      </c>
    </row>
    <row r="96" spans="1:10" x14ac:dyDescent="0.35">
      <c r="A96" s="29" t="s">
        <v>665</v>
      </c>
      <c r="B96" s="29" t="s">
        <v>669</v>
      </c>
      <c r="C96" s="29" t="s">
        <v>1386</v>
      </c>
      <c r="D96" s="29" t="s">
        <v>91</v>
      </c>
      <c r="E96" s="29" t="s">
        <v>55</v>
      </c>
      <c r="F96" s="29">
        <v>76</v>
      </c>
      <c r="G96" s="29" t="s">
        <v>816</v>
      </c>
      <c r="H96" s="31"/>
      <c r="I96" s="29" t="s">
        <v>1385</v>
      </c>
      <c r="J96" s="31" t="s">
        <v>2087</v>
      </c>
    </row>
    <row r="97" spans="1:10" x14ac:dyDescent="0.35">
      <c r="A97" s="29" t="s">
        <v>665</v>
      </c>
      <c r="B97" s="29" t="s">
        <v>668</v>
      </c>
      <c r="C97" s="29" t="s">
        <v>1389</v>
      </c>
      <c r="D97" s="29" t="s">
        <v>91</v>
      </c>
      <c r="E97" s="29" t="s">
        <v>55</v>
      </c>
      <c r="F97" s="29">
        <v>76</v>
      </c>
      <c r="G97" s="29" t="s">
        <v>817</v>
      </c>
      <c r="H97" s="31"/>
      <c r="I97" s="29" t="s">
        <v>600</v>
      </c>
      <c r="J97" s="31" t="s">
        <v>2086</v>
      </c>
    </row>
    <row r="98" spans="1:10" x14ac:dyDescent="0.35">
      <c r="A98" s="29" t="s">
        <v>665</v>
      </c>
      <c r="B98" s="29" t="s">
        <v>668</v>
      </c>
      <c r="C98" s="29" t="s">
        <v>1393</v>
      </c>
      <c r="D98" s="29" t="s">
        <v>62</v>
      </c>
      <c r="E98" s="29" t="s">
        <v>63</v>
      </c>
      <c r="F98" s="29">
        <v>19</v>
      </c>
      <c r="G98" s="29" t="s">
        <v>818</v>
      </c>
      <c r="H98" s="31"/>
      <c r="I98" s="29" t="s">
        <v>430</v>
      </c>
      <c r="J98" s="31" t="s">
        <v>2086</v>
      </c>
    </row>
    <row r="99" spans="1:10" x14ac:dyDescent="0.35">
      <c r="A99" s="29" t="s">
        <v>665</v>
      </c>
      <c r="B99" s="29" t="s">
        <v>668</v>
      </c>
      <c r="C99" s="29" t="s">
        <v>1436</v>
      </c>
      <c r="D99" s="29" t="s">
        <v>325</v>
      </c>
      <c r="E99" s="29" t="s">
        <v>297</v>
      </c>
      <c r="F99" s="29">
        <v>5</v>
      </c>
      <c r="G99" s="29" t="s">
        <v>571</v>
      </c>
      <c r="H99" s="31"/>
      <c r="I99" s="29" t="s">
        <v>641</v>
      </c>
      <c r="J99" s="31" t="s">
        <v>2087</v>
      </c>
    </row>
    <row r="100" spans="1:10" x14ac:dyDescent="0.35">
      <c r="A100" s="29" t="s">
        <v>665</v>
      </c>
      <c r="B100" s="29" t="s">
        <v>668</v>
      </c>
      <c r="C100" s="29" t="s">
        <v>1438</v>
      </c>
      <c r="D100" s="29" t="s">
        <v>346</v>
      </c>
      <c r="E100" s="29" t="s">
        <v>297</v>
      </c>
      <c r="F100" s="29">
        <v>5</v>
      </c>
      <c r="G100" s="29" t="s">
        <v>572</v>
      </c>
      <c r="H100" s="31"/>
      <c r="I100" s="29" t="s">
        <v>1440</v>
      </c>
      <c r="J100" s="31" t="s">
        <v>2087</v>
      </c>
    </row>
    <row r="101" spans="1:10" x14ac:dyDescent="0.35">
      <c r="A101" s="29" t="s">
        <v>665</v>
      </c>
      <c r="B101" s="29" t="s">
        <v>668</v>
      </c>
      <c r="C101" s="29" t="s">
        <v>1442</v>
      </c>
      <c r="D101" s="29" t="s">
        <v>296</v>
      </c>
      <c r="E101" s="29" t="s">
        <v>297</v>
      </c>
      <c r="F101" s="29">
        <v>5</v>
      </c>
      <c r="G101" s="29" t="s">
        <v>820</v>
      </c>
      <c r="H101" s="31"/>
      <c r="I101" s="29" t="s">
        <v>1445</v>
      </c>
      <c r="J101" s="31" t="s">
        <v>2087</v>
      </c>
    </row>
    <row r="102" spans="1:10" x14ac:dyDescent="0.35">
      <c r="A102" s="29" t="s">
        <v>665</v>
      </c>
      <c r="B102" s="29" t="s">
        <v>669</v>
      </c>
      <c r="C102" s="29" t="s">
        <v>1448</v>
      </c>
      <c r="D102" s="29" t="s">
        <v>296</v>
      </c>
      <c r="E102" s="29" t="s">
        <v>297</v>
      </c>
      <c r="F102" s="29">
        <v>5</v>
      </c>
      <c r="G102" s="29" t="s">
        <v>821</v>
      </c>
      <c r="H102" s="31"/>
      <c r="I102" s="29" t="s">
        <v>448</v>
      </c>
      <c r="J102" s="31" t="s">
        <v>2087</v>
      </c>
    </row>
    <row r="103" spans="1:10" x14ac:dyDescent="0.35">
      <c r="A103" s="29" t="s">
        <v>665</v>
      </c>
      <c r="B103" s="29" t="s">
        <v>669</v>
      </c>
      <c r="C103" s="29" t="s">
        <v>1452</v>
      </c>
      <c r="D103" s="29" t="s">
        <v>296</v>
      </c>
      <c r="E103" s="29" t="s">
        <v>297</v>
      </c>
      <c r="F103" s="29">
        <v>5</v>
      </c>
      <c r="G103" s="29" t="s">
        <v>573</v>
      </c>
      <c r="H103" s="31">
        <v>2104</v>
      </c>
      <c r="I103" s="29" t="s">
        <v>432</v>
      </c>
      <c r="J103" s="31" t="s">
        <v>2087</v>
      </c>
    </row>
    <row r="104" spans="1:10" x14ac:dyDescent="0.35">
      <c r="A104" s="29" t="s">
        <v>665</v>
      </c>
      <c r="B104" s="29" t="s">
        <v>668</v>
      </c>
      <c r="C104" s="29" t="s">
        <v>1454</v>
      </c>
      <c r="D104" s="29" t="s">
        <v>296</v>
      </c>
      <c r="E104" s="29" t="s">
        <v>297</v>
      </c>
      <c r="F104" s="29">
        <v>5</v>
      </c>
      <c r="G104" s="29" t="s">
        <v>574</v>
      </c>
      <c r="H104" s="31"/>
      <c r="I104" s="29" t="s">
        <v>1147</v>
      </c>
      <c r="J104" s="31" t="s">
        <v>2087</v>
      </c>
    </row>
    <row r="105" spans="1:10" x14ac:dyDescent="0.35">
      <c r="A105" s="29" t="s">
        <v>665</v>
      </c>
      <c r="B105" s="29" t="s">
        <v>668</v>
      </c>
      <c r="C105" s="29" t="s">
        <v>1457</v>
      </c>
      <c r="D105" s="29" t="s">
        <v>1207</v>
      </c>
      <c r="E105" s="29" t="s">
        <v>297</v>
      </c>
      <c r="F105" s="29">
        <v>5</v>
      </c>
      <c r="G105" s="29" t="s">
        <v>575</v>
      </c>
      <c r="H105" s="31">
        <v>2177</v>
      </c>
      <c r="I105" s="29" t="s">
        <v>1214</v>
      </c>
      <c r="J105" s="31" t="s">
        <v>2087</v>
      </c>
    </row>
    <row r="106" spans="1:10" x14ac:dyDescent="0.35">
      <c r="A106" s="29" t="s">
        <v>665</v>
      </c>
      <c r="B106" s="29" t="s">
        <v>668</v>
      </c>
      <c r="C106" s="29" t="s">
        <v>1459</v>
      </c>
      <c r="D106" s="29" t="s">
        <v>323</v>
      </c>
      <c r="E106" s="29" t="s">
        <v>297</v>
      </c>
      <c r="F106" s="29">
        <v>5</v>
      </c>
      <c r="G106" s="29" t="s">
        <v>576</v>
      </c>
      <c r="H106" s="31">
        <v>2167</v>
      </c>
      <c r="I106" s="29" t="s">
        <v>1214</v>
      </c>
      <c r="J106" s="31" t="s">
        <v>2087</v>
      </c>
    </row>
    <row r="107" spans="1:10" x14ac:dyDescent="0.35">
      <c r="A107" s="29" t="s">
        <v>665</v>
      </c>
      <c r="B107" s="29" t="s">
        <v>668</v>
      </c>
      <c r="C107" s="29" t="s">
        <v>1461</v>
      </c>
      <c r="D107" s="29" t="s">
        <v>323</v>
      </c>
      <c r="E107" s="29" t="s">
        <v>297</v>
      </c>
      <c r="F107" s="29">
        <v>5</v>
      </c>
      <c r="G107" s="29" t="s">
        <v>577</v>
      </c>
      <c r="H107" s="31"/>
      <c r="I107" s="29" t="s">
        <v>391</v>
      </c>
      <c r="J107" s="31" t="s">
        <v>2087</v>
      </c>
    </row>
    <row r="108" spans="1:10" x14ac:dyDescent="0.35">
      <c r="A108" s="29" t="s">
        <v>665</v>
      </c>
      <c r="B108" s="29" t="s">
        <v>669</v>
      </c>
      <c r="C108" s="29" t="s">
        <v>1463</v>
      </c>
      <c r="D108" s="29" t="s">
        <v>312</v>
      </c>
      <c r="E108" s="29" t="s">
        <v>313</v>
      </c>
      <c r="F108" s="29">
        <v>27</v>
      </c>
      <c r="G108" s="29" t="s">
        <v>578</v>
      </c>
      <c r="H108" s="31"/>
      <c r="I108" s="29" t="s">
        <v>391</v>
      </c>
      <c r="J108" s="31" t="s">
        <v>2087</v>
      </c>
    </row>
    <row r="109" spans="1:10" x14ac:dyDescent="0.35">
      <c r="A109" s="29" t="s">
        <v>665</v>
      </c>
      <c r="B109" s="29" t="s">
        <v>669</v>
      </c>
      <c r="C109" s="29" t="s">
        <v>1471</v>
      </c>
      <c r="D109" s="29" t="s">
        <v>361</v>
      </c>
      <c r="E109" s="29" t="s">
        <v>362</v>
      </c>
      <c r="F109" s="29">
        <v>23</v>
      </c>
      <c r="G109" s="29" t="s">
        <v>556</v>
      </c>
      <c r="H109" s="31"/>
      <c r="I109" s="29" t="s">
        <v>1473</v>
      </c>
      <c r="J109" s="31" t="s">
        <v>2087</v>
      </c>
    </row>
    <row r="110" spans="1:10" x14ac:dyDescent="0.35">
      <c r="A110" s="29" t="s">
        <v>665</v>
      </c>
      <c r="B110" s="29" t="s">
        <v>668</v>
      </c>
      <c r="C110" s="29" t="s">
        <v>1475</v>
      </c>
      <c r="D110" s="29" t="s">
        <v>317</v>
      </c>
      <c r="E110" s="29" t="s">
        <v>310</v>
      </c>
      <c r="F110" s="29">
        <v>8</v>
      </c>
      <c r="G110" s="29" t="s">
        <v>579</v>
      </c>
      <c r="H110" s="31"/>
      <c r="I110" s="29" t="s">
        <v>387</v>
      </c>
      <c r="J110" s="31" t="s">
        <v>2086</v>
      </c>
    </row>
    <row r="111" spans="1:10" x14ac:dyDescent="0.35">
      <c r="A111" s="29" t="s">
        <v>665</v>
      </c>
      <c r="B111" s="29" t="s">
        <v>668</v>
      </c>
      <c r="C111" s="29" t="s">
        <v>1477</v>
      </c>
      <c r="D111" s="29" t="s">
        <v>309</v>
      </c>
      <c r="E111" s="29" t="s">
        <v>310</v>
      </c>
      <c r="F111" s="29">
        <v>8</v>
      </c>
      <c r="G111" s="29" t="s">
        <v>823</v>
      </c>
      <c r="H111" s="31"/>
      <c r="I111" s="29" t="s">
        <v>387</v>
      </c>
      <c r="J111" s="31" t="s">
        <v>2086</v>
      </c>
    </row>
    <row r="112" spans="1:10" x14ac:dyDescent="0.35">
      <c r="A112" s="29" t="s">
        <v>665</v>
      </c>
      <c r="B112" s="29" t="s">
        <v>669</v>
      </c>
      <c r="C112" s="29" t="s">
        <v>1480</v>
      </c>
      <c r="D112" s="29" t="s">
        <v>309</v>
      </c>
      <c r="E112" s="29" t="s">
        <v>310</v>
      </c>
      <c r="F112" s="29">
        <v>8</v>
      </c>
      <c r="G112" s="29" t="s">
        <v>580</v>
      </c>
      <c r="H112" s="31">
        <v>2370</v>
      </c>
      <c r="I112" s="29" t="s">
        <v>403</v>
      </c>
      <c r="J112" s="31" t="s">
        <v>2086</v>
      </c>
    </row>
    <row r="113" spans="1:10" x14ac:dyDescent="0.35">
      <c r="A113" s="29" t="s">
        <v>665</v>
      </c>
      <c r="B113" s="29" t="s">
        <v>668</v>
      </c>
      <c r="C113" s="29" t="s">
        <v>1483</v>
      </c>
      <c r="D113" s="29" t="s">
        <v>348</v>
      </c>
      <c r="E113" s="29" t="s">
        <v>349</v>
      </c>
      <c r="F113" s="29">
        <v>13</v>
      </c>
      <c r="G113" s="29" t="s">
        <v>581</v>
      </c>
      <c r="H113" s="31"/>
      <c r="I113" s="29" t="s">
        <v>1156</v>
      </c>
      <c r="J113" s="31" t="s">
        <v>2087</v>
      </c>
    </row>
    <row r="114" spans="1:10" x14ac:dyDescent="0.35">
      <c r="A114" s="29" t="s">
        <v>665</v>
      </c>
      <c r="B114" s="29" t="s">
        <v>669</v>
      </c>
      <c r="C114" s="29" t="s">
        <v>1485</v>
      </c>
      <c r="D114" s="29" t="s">
        <v>348</v>
      </c>
      <c r="E114" s="29" t="s">
        <v>349</v>
      </c>
      <c r="F114" s="29">
        <v>13</v>
      </c>
      <c r="G114" s="29" t="s">
        <v>824</v>
      </c>
      <c r="H114" s="31"/>
      <c r="I114" s="29" t="s">
        <v>1156</v>
      </c>
      <c r="J114" s="31" t="s">
        <v>2087</v>
      </c>
    </row>
    <row r="115" spans="1:10" x14ac:dyDescent="0.35">
      <c r="A115" s="29" t="s">
        <v>665</v>
      </c>
      <c r="B115" s="29" t="s">
        <v>669</v>
      </c>
      <c r="C115" s="29" t="s">
        <v>1487</v>
      </c>
      <c r="D115" s="29" t="s">
        <v>318</v>
      </c>
      <c r="E115" s="29" t="s">
        <v>319</v>
      </c>
      <c r="F115" s="29">
        <v>47</v>
      </c>
      <c r="G115" s="29" t="s">
        <v>582</v>
      </c>
      <c r="H115" s="31"/>
      <c r="I115" s="29" t="s">
        <v>1156</v>
      </c>
      <c r="J115" s="31" t="s">
        <v>2087</v>
      </c>
    </row>
    <row r="116" spans="1:10" x14ac:dyDescent="0.35">
      <c r="A116" s="29" t="s">
        <v>665</v>
      </c>
      <c r="B116" s="29" t="s">
        <v>668</v>
      </c>
      <c r="C116" s="29" t="s">
        <v>1490</v>
      </c>
      <c r="D116" s="29" t="s">
        <v>318</v>
      </c>
      <c r="E116" s="29" t="s">
        <v>319</v>
      </c>
      <c r="F116" s="29">
        <v>47</v>
      </c>
      <c r="G116" s="29" t="s">
        <v>583</v>
      </c>
      <c r="H116" s="31"/>
      <c r="I116" s="29" t="s">
        <v>387</v>
      </c>
      <c r="J116" s="31" t="s">
        <v>2087</v>
      </c>
    </row>
    <row r="117" spans="1:10" x14ac:dyDescent="0.35">
      <c r="A117" s="29" t="s">
        <v>665</v>
      </c>
      <c r="B117" s="29" t="s">
        <v>668</v>
      </c>
      <c r="C117" s="29" t="s">
        <v>1492</v>
      </c>
      <c r="D117" s="29" t="s">
        <v>302</v>
      </c>
      <c r="E117" s="29" t="s">
        <v>303</v>
      </c>
      <c r="F117" s="29">
        <v>20</v>
      </c>
      <c r="G117" s="29" t="s">
        <v>584</v>
      </c>
      <c r="H117" s="31"/>
      <c r="I117" s="29" t="s">
        <v>419</v>
      </c>
      <c r="J117" s="31" t="s">
        <v>2087</v>
      </c>
    </row>
    <row r="118" spans="1:10" x14ac:dyDescent="0.35">
      <c r="A118" s="29" t="s">
        <v>665</v>
      </c>
      <c r="B118" s="29" t="s">
        <v>669</v>
      </c>
      <c r="C118" s="29" t="s">
        <v>1495</v>
      </c>
      <c r="D118" s="29" t="s">
        <v>302</v>
      </c>
      <c r="E118" s="29" t="s">
        <v>303</v>
      </c>
      <c r="F118" s="29">
        <v>20</v>
      </c>
      <c r="G118" s="29" t="s">
        <v>585</v>
      </c>
      <c r="H118" s="31"/>
      <c r="I118" s="29" t="s">
        <v>389</v>
      </c>
      <c r="J118" s="31" t="s">
        <v>2087</v>
      </c>
    </row>
    <row r="119" spans="1:10" x14ac:dyDescent="0.35">
      <c r="A119" s="29" t="s">
        <v>665</v>
      </c>
      <c r="B119" s="29" t="s">
        <v>669</v>
      </c>
      <c r="C119" s="29" t="s">
        <v>1499</v>
      </c>
      <c r="D119" s="29" t="s">
        <v>320</v>
      </c>
      <c r="E119" s="29" t="s">
        <v>321</v>
      </c>
      <c r="F119" s="29">
        <v>44</v>
      </c>
      <c r="G119" s="29" t="s">
        <v>826</v>
      </c>
      <c r="H119" s="31"/>
      <c r="I119" s="29" t="s">
        <v>1498</v>
      </c>
      <c r="J119" s="31" t="s">
        <v>2087</v>
      </c>
    </row>
    <row r="120" spans="1:10" x14ac:dyDescent="0.35">
      <c r="A120" s="29" t="s">
        <v>665</v>
      </c>
      <c r="B120" s="29" t="s">
        <v>669</v>
      </c>
      <c r="C120" s="29" t="s">
        <v>1503</v>
      </c>
      <c r="D120" s="29" t="s">
        <v>363</v>
      </c>
      <c r="E120" s="29" t="s">
        <v>351</v>
      </c>
      <c r="F120" s="29">
        <v>70</v>
      </c>
      <c r="G120" s="29" t="s">
        <v>586</v>
      </c>
      <c r="H120" s="31"/>
      <c r="I120" s="29" t="s">
        <v>429</v>
      </c>
      <c r="J120" s="31" t="s">
        <v>2087</v>
      </c>
    </row>
    <row r="121" spans="1:10" x14ac:dyDescent="0.35">
      <c r="A121" s="29" t="s">
        <v>665</v>
      </c>
      <c r="B121" s="29" t="s">
        <v>669</v>
      </c>
      <c r="C121" s="29" t="s">
        <v>1507</v>
      </c>
      <c r="D121" s="29" t="s">
        <v>304</v>
      </c>
      <c r="E121" s="29" t="s">
        <v>305</v>
      </c>
      <c r="F121" s="29">
        <v>54</v>
      </c>
      <c r="G121" s="29" t="s">
        <v>827</v>
      </c>
      <c r="H121" s="31"/>
      <c r="I121" s="29" t="s">
        <v>1506</v>
      </c>
      <c r="J121" s="31" t="s">
        <v>2087</v>
      </c>
    </row>
    <row r="122" spans="1:10" x14ac:dyDescent="0.35">
      <c r="A122" s="29" t="s">
        <v>665</v>
      </c>
      <c r="B122" s="29" t="s">
        <v>668</v>
      </c>
      <c r="C122" s="29" t="s">
        <v>1510</v>
      </c>
      <c r="D122" s="29" t="s">
        <v>304</v>
      </c>
      <c r="E122" s="29" t="s">
        <v>305</v>
      </c>
      <c r="F122" s="29">
        <v>54</v>
      </c>
      <c r="G122" s="29" t="s">
        <v>587</v>
      </c>
      <c r="H122" s="31"/>
      <c r="I122" s="29" t="s">
        <v>420</v>
      </c>
      <c r="J122" s="31" t="s">
        <v>2087</v>
      </c>
    </row>
    <row r="123" spans="1:10" x14ac:dyDescent="0.35">
      <c r="A123" s="29" t="s">
        <v>665</v>
      </c>
      <c r="B123" s="29" t="s">
        <v>668</v>
      </c>
      <c r="C123" s="29" t="s">
        <v>1514</v>
      </c>
      <c r="D123" s="29" t="s">
        <v>326</v>
      </c>
      <c r="E123" s="29" t="s">
        <v>305</v>
      </c>
      <c r="F123" s="29">
        <v>54</v>
      </c>
      <c r="G123" s="29" t="s">
        <v>588</v>
      </c>
      <c r="H123" s="31"/>
      <c r="I123" s="29" t="s">
        <v>465</v>
      </c>
      <c r="J123" s="31" t="s">
        <v>2087</v>
      </c>
    </row>
    <row r="124" spans="1:10" x14ac:dyDescent="0.35">
      <c r="A124" s="29" t="s">
        <v>665</v>
      </c>
      <c r="B124" s="29" t="s">
        <v>668</v>
      </c>
      <c r="C124" s="29" t="s">
        <v>1516</v>
      </c>
      <c r="D124" s="29" t="s">
        <v>294</v>
      </c>
      <c r="E124" s="29" t="s">
        <v>295</v>
      </c>
      <c r="F124" s="29">
        <v>68</v>
      </c>
      <c r="G124" s="29" t="s">
        <v>589</v>
      </c>
      <c r="H124" s="31"/>
      <c r="I124" s="29" t="s">
        <v>638</v>
      </c>
      <c r="J124" s="31" t="s">
        <v>2087</v>
      </c>
    </row>
    <row r="125" spans="1:10" x14ac:dyDescent="0.35">
      <c r="A125" s="29" t="s">
        <v>665</v>
      </c>
      <c r="B125" s="29" t="s">
        <v>669</v>
      </c>
      <c r="C125" s="29" t="s">
        <v>1520</v>
      </c>
      <c r="D125" s="29" t="s">
        <v>294</v>
      </c>
      <c r="E125" s="29" t="s">
        <v>295</v>
      </c>
      <c r="F125" s="29">
        <v>68</v>
      </c>
      <c r="G125" s="29" t="s">
        <v>590</v>
      </c>
      <c r="H125" s="31"/>
      <c r="I125" s="29" t="s">
        <v>1519</v>
      </c>
      <c r="J125" s="31" t="s">
        <v>2087</v>
      </c>
    </row>
    <row r="126" spans="1:10" x14ac:dyDescent="0.35">
      <c r="A126" s="29" t="s">
        <v>665</v>
      </c>
      <c r="B126" s="29" t="s">
        <v>668</v>
      </c>
      <c r="C126" s="29" t="s">
        <v>100</v>
      </c>
      <c r="D126" s="29" t="s">
        <v>1065</v>
      </c>
      <c r="E126" s="29" t="s">
        <v>1065</v>
      </c>
      <c r="F126" s="29">
        <v>11</v>
      </c>
      <c r="G126" s="29" t="s">
        <v>831</v>
      </c>
      <c r="H126" s="31">
        <v>2403</v>
      </c>
      <c r="I126" s="29" t="s">
        <v>386</v>
      </c>
      <c r="J126" s="31" t="s">
        <v>2087</v>
      </c>
    </row>
    <row r="127" spans="1:10" x14ac:dyDescent="0.35">
      <c r="A127" s="29" t="s">
        <v>665</v>
      </c>
      <c r="B127" s="29" t="s">
        <v>668</v>
      </c>
      <c r="C127" s="29" t="s">
        <v>101</v>
      </c>
      <c r="D127" s="29" t="s">
        <v>1065</v>
      </c>
      <c r="E127" s="29" t="s">
        <v>1065</v>
      </c>
      <c r="F127" s="29">
        <v>11</v>
      </c>
      <c r="G127" s="29" t="s">
        <v>3</v>
      </c>
      <c r="H127" s="31"/>
      <c r="I127" s="29" t="s">
        <v>1156</v>
      </c>
      <c r="J127" s="31" t="s">
        <v>2086</v>
      </c>
    </row>
    <row r="128" spans="1:10" x14ac:dyDescent="0.35">
      <c r="A128" s="29" t="s">
        <v>665</v>
      </c>
      <c r="B128" s="29" t="s">
        <v>668</v>
      </c>
      <c r="C128" s="29" t="s">
        <v>102</v>
      </c>
      <c r="D128" s="29" t="s">
        <v>1065</v>
      </c>
      <c r="E128" s="29" t="s">
        <v>1065</v>
      </c>
      <c r="F128" s="29">
        <v>11</v>
      </c>
      <c r="G128" s="29" t="s">
        <v>833</v>
      </c>
      <c r="H128" s="31"/>
      <c r="I128" s="29" t="s">
        <v>387</v>
      </c>
      <c r="J128" s="31" t="s">
        <v>2087</v>
      </c>
    </row>
    <row r="129" spans="1:10" x14ac:dyDescent="0.35">
      <c r="A129" s="29" t="s">
        <v>665</v>
      </c>
      <c r="B129" s="29" t="s">
        <v>668</v>
      </c>
      <c r="C129" s="29" t="s">
        <v>103</v>
      </c>
      <c r="D129" s="29" t="s">
        <v>1065</v>
      </c>
      <c r="E129" s="29" t="s">
        <v>1065</v>
      </c>
      <c r="F129" s="29">
        <v>11</v>
      </c>
      <c r="G129" s="29" t="s">
        <v>835</v>
      </c>
      <c r="H129" s="31">
        <v>2422</v>
      </c>
      <c r="I129" s="29" t="s">
        <v>388</v>
      </c>
      <c r="J129" s="31" t="s">
        <v>2087</v>
      </c>
    </row>
    <row r="130" spans="1:10" x14ac:dyDescent="0.35">
      <c r="A130" s="29" t="s">
        <v>665</v>
      </c>
      <c r="B130" s="29" t="s">
        <v>668</v>
      </c>
      <c r="C130" s="29" t="s">
        <v>104</v>
      </c>
      <c r="D130" s="29" t="s">
        <v>1065</v>
      </c>
      <c r="E130" s="29" t="s">
        <v>1065</v>
      </c>
      <c r="F130" s="29">
        <v>11</v>
      </c>
      <c r="G130" s="29" t="s">
        <v>836</v>
      </c>
      <c r="H130" s="31"/>
      <c r="I130" s="29" t="s">
        <v>611</v>
      </c>
      <c r="J130" s="31" t="s">
        <v>2087</v>
      </c>
    </row>
    <row r="131" spans="1:10" x14ac:dyDescent="0.35">
      <c r="A131" s="29" t="s">
        <v>665</v>
      </c>
      <c r="B131" s="29" t="s">
        <v>668</v>
      </c>
      <c r="C131" s="29" t="s">
        <v>105</v>
      </c>
      <c r="D131" s="29" t="s">
        <v>294</v>
      </c>
      <c r="E131" s="29" t="s">
        <v>295</v>
      </c>
      <c r="F131" s="29">
        <v>68</v>
      </c>
      <c r="G131" s="29" t="s">
        <v>837</v>
      </c>
      <c r="H131" s="31" t="s">
        <v>704</v>
      </c>
      <c r="I131" s="29" t="s">
        <v>389</v>
      </c>
      <c r="J131" s="31" t="s">
        <v>2087</v>
      </c>
    </row>
    <row r="132" spans="1:10" x14ac:dyDescent="0.35">
      <c r="A132" s="29" t="s">
        <v>665</v>
      </c>
      <c r="B132" s="29" t="s">
        <v>668</v>
      </c>
      <c r="C132" s="29" t="s">
        <v>106</v>
      </c>
      <c r="D132" s="29" t="s">
        <v>54</v>
      </c>
      <c r="E132" s="29" t="s">
        <v>55</v>
      </c>
      <c r="F132" s="29">
        <v>76</v>
      </c>
      <c r="G132" s="29" t="s">
        <v>838</v>
      </c>
      <c r="H132" s="31"/>
      <c r="I132" s="29" t="s">
        <v>1621</v>
      </c>
      <c r="J132" s="31" t="s">
        <v>2087</v>
      </c>
    </row>
    <row r="133" spans="1:10" x14ac:dyDescent="0.35">
      <c r="A133" s="29" t="s">
        <v>665</v>
      </c>
      <c r="B133" s="29" t="s">
        <v>668</v>
      </c>
      <c r="C133" s="29" t="s">
        <v>107</v>
      </c>
      <c r="D133" s="29" t="s">
        <v>1065</v>
      </c>
      <c r="E133" s="29" t="s">
        <v>1065</v>
      </c>
      <c r="F133" s="29">
        <v>11</v>
      </c>
      <c r="G133" s="29" t="s">
        <v>839</v>
      </c>
      <c r="H133" s="31"/>
      <c r="I133" s="29" t="s">
        <v>618</v>
      </c>
      <c r="J133" s="31" t="s">
        <v>2087</v>
      </c>
    </row>
    <row r="134" spans="1:10" x14ac:dyDescent="0.35">
      <c r="A134" s="29" t="s">
        <v>665</v>
      </c>
      <c r="B134" s="29" t="s">
        <v>668</v>
      </c>
      <c r="C134" s="29" t="s">
        <v>108</v>
      </c>
      <c r="D134" s="29" t="s">
        <v>58</v>
      </c>
      <c r="E134" s="29" t="s">
        <v>59</v>
      </c>
      <c r="F134" s="29">
        <v>73</v>
      </c>
      <c r="G134" s="29" t="s">
        <v>841</v>
      </c>
      <c r="H134" s="31" t="s">
        <v>2003</v>
      </c>
      <c r="I134" s="29" t="s">
        <v>1156</v>
      </c>
      <c r="J134" s="31" t="s">
        <v>2087</v>
      </c>
    </row>
    <row r="135" spans="1:10" x14ac:dyDescent="0.35">
      <c r="A135" s="29" t="s">
        <v>665</v>
      </c>
      <c r="B135" s="29" t="s">
        <v>668</v>
      </c>
      <c r="C135" s="29" t="s">
        <v>109</v>
      </c>
      <c r="D135" s="29" t="s">
        <v>296</v>
      </c>
      <c r="E135" s="29" t="s">
        <v>297</v>
      </c>
      <c r="F135" s="29">
        <v>5</v>
      </c>
      <c r="G135" s="29" t="s">
        <v>842</v>
      </c>
      <c r="H135" s="31" t="s">
        <v>2004</v>
      </c>
      <c r="I135" s="29" t="s">
        <v>1067</v>
      </c>
      <c r="J135" s="31" t="s">
        <v>2086</v>
      </c>
    </row>
    <row r="136" spans="1:10" x14ac:dyDescent="0.35">
      <c r="A136" s="29" t="s">
        <v>665</v>
      </c>
      <c r="B136" s="29" t="s">
        <v>668</v>
      </c>
      <c r="C136" s="29" t="s">
        <v>548</v>
      </c>
      <c r="D136" s="29" t="s">
        <v>347</v>
      </c>
      <c r="E136" s="29" t="s">
        <v>321</v>
      </c>
      <c r="F136" s="29">
        <v>44</v>
      </c>
      <c r="G136" s="29" t="s">
        <v>843</v>
      </c>
      <c r="H136" s="31" t="s">
        <v>2005</v>
      </c>
      <c r="I136" s="29" t="s">
        <v>1067</v>
      </c>
      <c r="J136" s="31" t="s">
        <v>2086</v>
      </c>
    </row>
    <row r="137" spans="1:10" x14ac:dyDescent="0.35">
      <c r="A137" s="29" t="s">
        <v>665</v>
      </c>
      <c r="B137" s="29" t="s">
        <v>668</v>
      </c>
      <c r="C137" s="29" t="s">
        <v>110</v>
      </c>
      <c r="D137" s="29" t="s">
        <v>298</v>
      </c>
      <c r="E137" s="29" t="s">
        <v>299</v>
      </c>
      <c r="F137" s="29">
        <v>85</v>
      </c>
      <c r="G137" s="29" t="s">
        <v>844</v>
      </c>
      <c r="H137" s="31" t="s">
        <v>2006</v>
      </c>
      <c r="I137" s="29" t="s">
        <v>1385</v>
      </c>
      <c r="J137" s="31" t="s">
        <v>2087</v>
      </c>
    </row>
    <row r="138" spans="1:10" x14ac:dyDescent="0.35">
      <c r="A138" s="29" t="s">
        <v>665</v>
      </c>
      <c r="B138" s="29" t="s">
        <v>668</v>
      </c>
      <c r="C138" s="29" t="s">
        <v>111</v>
      </c>
      <c r="D138" s="29" t="s">
        <v>300</v>
      </c>
      <c r="E138" s="29" t="s">
        <v>301</v>
      </c>
      <c r="F138" s="29">
        <v>18</v>
      </c>
      <c r="G138" s="29" t="s">
        <v>845</v>
      </c>
      <c r="H138" s="31" t="s">
        <v>2007</v>
      </c>
      <c r="I138" s="29" t="s">
        <v>391</v>
      </c>
      <c r="J138" s="31" t="s">
        <v>2087</v>
      </c>
    </row>
    <row r="139" spans="1:10" x14ac:dyDescent="0.35">
      <c r="A139" s="29" t="s">
        <v>665</v>
      </c>
      <c r="B139" s="29" t="s">
        <v>668</v>
      </c>
      <c r="C139" s="29" t="s">
        <v>112</v>
      </c>
      <c r="D139" s="29" t="s">
        <v>347</v>
      </c>
      <c r="E139" s="29" t="s">
        <v>321</v>
      </c>
      <c r="F139" s="29">
        <v>44</v>
      </c>
      <c r="G139" s="29" t="s">
        <v>846</v>
      </c>
      <c r="H139" s="31" t="s">
        <v>2008</v>
      </c>
      <c r="I139" s="29" t="s">
        <v>392</v>
      </c>
      <c r="J139" s="31" t="s">
        <v>2087</v>
      </c>
    </row>
    <row r="140" spans="1:10" x14ac:dyDescent="0.35">
      <c r="A140" s="29" t="s">
        <v>665</v>
      </c>
      <c r="B140" s="29" t="s">
        <v>668</v>
      </c>
      <c r="C140" s="29" t="s">
        <v>113</v>
      </c>
      <c r="D140" s="29" t="s">
        <v>348</v>
      </c>
      <c r="E140" s="29" t="s">
        <v>349</v>
      </c>
      <c r="F140" s="29">
        <v>13</v>
      </c>
      <c r="G140" s="29" t="s">
        <v>847</v>
      </c>
      <c r="H140" s="31" t="s">
        <v>2009</v>
      </c>
      <c r="I140" s="29" t="s">
        <v>638</v>
      </c>
      <c r="J140" s="31" t="s">
        <v>2087</v>
      </c>
    </row>
    <row r="141" spans="1:10" x14ac:dyDescent="0.35">
      <c r="A141" s="29" t="s">
        <v>665</v>
      </c>
      <c r="B141" s="29" t="s">
        <v>668</v>
      </c>
      <c r="C141" s="29" t="s">
        <v>114</v>
      </c>
      <c r="D141" s="29" t="s">
        <v>300</v>
      </c>
      <c r="E141" s="29" t="s">
        <v>301</v>
      </c>
      <c r="F141" s="29">
        <v>18</v>
      </c>
      <c r="G141" s="29" t="s">
        <v>848</v>
      </c>
      <c r="H141" s="31" t="s">
        <v>2010</v>
      </c>
      <c r="I141" s="29" t="s">
        <v>393</v>
      </c>
      <c r="J141" s="31" t="s">
        <v>2087</v>
      </c>
    </row>
    <row r="142" spans="1:10" x14ac:dyDescent="0.35">
      <c r="A142" s="29" t="s">
        <v>665</v>
      </c>
      <c r="B142" s="29" t="s">
        <v>668</v>
      </c>
      <c r="C142" s="29" t="s">
        <v>115</v>
      </c>
      <c r="D142" s="29" t="s">
        <v>294</v>
      </c>
      <c r="E142" s="29" t="s">
        <v>295</v>
      </c>
      <c r="F142" s="29">
        <v>68</v>
      </c>
      <c r="G142" s="29" t="s">
        <v>366</v>
      </c>
      <c r="H142" s="31">
        <v>2551</v>
      </c>
      <c r="I142" s="29" t="s">
        <v>394</v>
      </c>
      <c r="J142" s="31" t="s">
        <v>2087</v>
      </c>
    </row>
    <row r="143" spans="1:10" x14ac:dyDescent="0.35">
      <c r="A143" s="29" t="s">
        <v>665</v>
      </c>
      <c r="B143" s="29" t="s">
        <v>668</v>
      </c>
      <c r="C143" s="29" t="s">
        <v>116</v>
      </c>
      <c r="D143" s="29" t="s">
        <v>304</v>
      </c>
      <c r="E143" s="29" t="s">
        <v>305</v>
      </c>
      <c r="F143" s="29">
        <v>54</v>
      </c>
      <c r="G143" s="29" t="s">
        <v>4</v>
      </c>
      <c r="H143" s="31">
        <v>2359</v>
      </c>
      <c r="I143" s="29" t="s">
        <v>1588</v>
      </c>
      <c r="J143" s="31" t="s">
        <v>2087</v>
      </c>
    </row>
    <row r="144" spans="1:10" x14ac:dyDescent="0.35">
      <c r="A144" s="29" t="s">
        <v>665</v>
      </c>
      <c r="B144" s="29" t="s">
        <v>668</v>
      </c>
      <c r="C144" s="29" t="s">
        <v>117</v>
      </c>
      <c r="D144" s="29" t="s">
        <v>58</v>
      </c>
      <c r="E144" s="29" t="s">
        <v>59</v>
      </c>
      <c r="F144" s="29">
        <v>73</v>
      </c>
      <c r="G144" s="29" t="s">
        <v>850</v>
      </c>
      <c r="H144" s="31" t="s">
        <v>2011</v>
      </c>
      <c r="I144" s="29" t="s">
        <v>99</v>
      </c>
      <c r="J144" s="31" t="s">
        <v>2087</v>
      </c>
    </row>
    <row r="145" spans="1:10" x14ac:dyDescent="0.35">
      <c r="A145" s="29" t="s">
        <v>665</v>
      </c>
      <c r="B145" s="29" t="s">
        <v>668</v>
      </c>
      <c r="C145" s="29" t="s">
        <v>118</v>
      </c>
      <c r="D145" s="29" t="s">
        <v>296</v>
      </c>
      <c r="E145" s="29" t="s">
        <v>297</v>
      </c>
      <c r="F145" s="29">
        <v>5</v>
      </c>
      <c r="G145" s="29" t="s">
        <v>5</v>
      </c>
      <c r="H145" s="31">
        <v>2609</v>
      </c>
      <c r="I145" s="29" t="s">
        <v>396</v>
      </c>
      <c r="J145" s="31" t="s">
        <v>2087</v>
      </c>
    </row>
    <row r="146" spans="1:10" x14ac:dyDescent="0.35">
      <c r="A146" s="29" t="s">
        <v>665</v>
      </c>
      <c r="B146" s="29" t="s">
        <v>668</v>
      </c>
      <c r="C146" s="29" t="s">
        <v>119</v>
      </c>
      <c r="D146" s="29" t="s">
        <v>307</v>
      </c>
      <c r="E146" s="29" t="s">
        <v>308</v>
      </c>
      <c r="F146" s="29">
        <v>50</v>
      </c>
      <c r="G146" s="29" t="s">
        <v>851</v>
      </c>
      <c r="H146" s="31" t="s">
        <v>714</v>
      </c>
      <c r="I146" s="29" t="s">
        <v>1214</v>
      </c>
      <c r="J146" s="31" t="s">
        <v>2087</v>
      </c>
    </row>
    <row r="147" spans="1:10" x14ac:dyDescent="0.35">
      <c r="A147" s="29" t="s">
        <v>665</v>
      </c>
      <c r="B147" s="29" t="s">
        <v>668</v>
      </c>
      <c r="C147" s="29" t="s">
        <v>120</v>
      </c>
      <c r="D147" s="29" t="s">
        <v>309</v>
      </c>
      <c r="E147" s="29" t="s">
        <v>310</v>
      </c>
      <c r="F147" s="29">
        <v>8</v>
      </c>
      <c r="G147" s="29" t="s">
        <v>852</v>
      </c>
      <c r="H147" s="31"/>
      <c r="I147" s="29" t="s">
        <v>387</v>
      </c>
      <c r="J147" s="31" t="s">
        <v>2087</v>
      </c>
    </row>
    <row r="148" spans="1:10" x14ac:dyDescent="0.35">
      <c r="A148" s="29" t="s">
        <v>665</v>
      </c>
      <c r="B148" s="29" t="s">
        <v>668</v>
      </c>
      <c r="C148" s="29" t="s">
        <v>121</v>
      </c>
      <c r="D148" s="29" t="s">
        <v>66</v>
      </c>
      <c r="E148" s="29" t="s">
        <v>67</v>
      </c>
      <c r="F148" s="29">
        <v>15</v>
      </c>
      <c r="G148" s="29" t="s">
        <v>6</v>
      </c>
      <c r="H148" s="31"/>
      <c r="I148" s="29" t="s">
        <v>1217</v>
      </c>
      <c r="J148" s="31" t="s">
        <v>2086</v>
      </c>
    </row>
    <row r="149" spans="1:10" x14ac:dyDescent="0.35">
      <c r="A149" s="29" t="s">
        <v>665</v>
      </c>
      <c r="B149" s="29" t="s">
        <v>668</v>
      </c>
      <c r="C149" s="29" t="s">
        <v>122</v>
      </c>
      <c r="D149" s="29" t="s">
        <v>294</v>
      </c>
      <c r="E149" s="29" t="s">
        <v>295</v>
      </c>
      <c r="F149" s="29">
        <v>68</v>
      </c>
      <c r="G149" s="29" t="s">
        <v>853</v>
      </c>
      <c r="H149" s="31" t="s">
        <v>2012</v>
      </c>
      <c r="I149" s="29" t="s">
        <v>1657</v>
      </c>
      <c r="J149" s="31" t="s">
        <v>2086</v>
      </c>
    </row>
    <row r="150" spans="1:10" x14ac:dyDescent="0.35">
      <c r="A150" s="29" t="s">
        <v>665</v>
      </c>
      <c r="B150" s="29" t="s">
        <v>668</v>
      </c>
      <c r="C150" s="29" t="s">
        <v>124</v>
      </c>
      <c r="D150" s="29" t="s">
        <v>1065</v>
      </c>
      <c r="E150" s="29" t="s">
        <v>1065</v>
      </c>
      <c r="F150" s="29">
        <v>11</v>
      </c>
      <c r="G150" s="29" t="s">
        <v>854</v>
      </c>
      <c r="H150" s="31" t="s">
        <v>715</v>
      </c>
      <c r="I150" s="29" t="s">
        <v>400</v>
      </c>
      <c r="J150" s="31" t="s">
        <v>2087</v>
      </c>
    </row>
    <row r="151" spans="1:10" x14ac:dyDescent="0.35">
      <c r="A151" s="29" t="s">
        <v>665</v>
      </c>
      <c r="B151" s="29" t="s">
        <v>668</v>
      </c>
      <c r="C151" s="29" t="s">
        <v>125</v>
      </c>
      <c r="D151" s="29" t="s">
        <v>1065</v>
      </c>
      <c r="E151" s="29" t="s">
        <v>1065</v>
      </c>
      <c r="F151" s="29">
        <v>11</v>
      </c>
      <c r="G151" s="29" t="s">
        <v>855</v>
      </c>
      <c r="H151" s="31" t="s">
        <v>693</v>
      </c>
      <c r="I151" s="29" t="s">
        <v>1663</v>
      </c>
      <c r="J151" s="31" t="s">
        <v>2087</v>
      </c>
    </row>
    <row r="152" spans="1:10" x14ac:dyDescent="0.35">
      <c r="A152" s="29" t="s">
        <v>665</v>
      </c>
      <c r="B152" s="29" t="s">
        <v>668</v>
      </c>
      <c r="C152" s="29" t="s">
        <v>127</v>
      </c>
      <c r="D152" s="29" t="s">
        <v>302</v>
      </c>
      <c r="E152" s="29" t="s">
        <v>303</v>
      </c>
      <c r="F152" s="29">
        <v>20</v>
      </c>
      <c r="G152" s="29" t="s">
        <v>857</v>
      </c>
      <c r="H152" s="31"/>
      <c r="I152" s="29" t="s">
        <v>639</v>
      </c>
      <c r="J152" s="31" t="s">
        <v>2087</v>
      </c>
    </row>
    <row r="153" spans="1:10" x14ac:dyDescent="0.35">
      <c r="A153" s="29" t="s">
        <v>665</v>
      </c>
      <c r="B153" s="29" t="s">
        <v>668</v>
      </c>
      <c r="C153" s="29" t="s">
        <v>128</v>
      </c>
      <c r="D153" s="29" t="s">
        <v>312</v>
      </c>
      <c r="E153" s="29" t="s">
        <v>313</v>
      </c>
      <c r="F153" s="29">
        <v>27</v>
      </c>
      <c r="G153" s="29" t="s">
        <v>368</v>
      </c>
      <c r="H153" s="31"/>
      <c r="I153" s="29" t="s">
        <v>1670</v>
      </c>
      <c r="J153" s="31" t="s">
        <v>2087</v>
      </c>
    </row>
    <row r="154" spans="1:10" x14ac:dyDescent="0.35">
      <c r="A154" s="29" t="s">
        <v>665</v>
      </c>
      <c r="B154" s="29" t="s">
        <v>668</v>
      </c>
      <c r="C154" s="29" t="s">
        <v>129</v>
      </c>
      <c r="D154" s="29" t="s">
        <v>314</v>
      </c>
      <c r="E154" s="29" t="s">
        <v>308</v>
      </c>
      <c r="F154" s="29">
        <v>50</v>
      </c>
      <c r="G154" s="29" t="s">
        <v>858</v>
      </c>
      <c r="H154" s="31" t="s">
        <v>2013</v>
      </c>
      <c r="I154" s="29" t="s">
        <v>600</v>
      </c>
      <c r="J154" s="31" t="s">
        <v>2087</v>
      </c>
    </row>
    <row r="155" spans="1:10" x14ac:dyDescent="0.35">
      <c r="A155" s="29" t="s">
        <v>665</v>
      </c>
      <c r="B155" s="29" t="s">
        <v>668</v>
      </c>
      <c r="C155" s="29" t="s">
        <v>130</v>
      </c>
      <c r="D155" s="29" t="s">
        <v>64</v>
      </c>
      <c r="E155" s="29" t="s">
        <v>65</v>
      </c>
      <c r="F155" s="29">
        <v>52</v>
      </c>
      <c r="G155" s="29" t="s">
        <v>860</v>
      </c>
      <c r="H155" s="31">
        <v>2219</v>
      </c>
      <c r="I155" s="29" t="s">
        <v>1411</v>
      </c>
      <c r="J155" s="31" t="s">
        <v>2086</v>
      </c>
    </row>
    <row r="156" spans="1:10" x14ac:dyDescent="0.35">
      <c r="A156" s="29" t="s">
        <v>665</v>
      </c>
      <c r="B156" s="29" t="s">
        <v>668</v>
      </c>
      <c r="C156" s="29" t="s">
        <v>131</v>
      </c>
      <c r="D156" s="29" t="s">
        <v>315</v>
      </c>
      <c r="E156" s="29" t="s">
        <v>316</v>
      </c>
      <c r="F156" s="29">
        <v>91</v>
      </c>
      <c r="G156" s="29" t="s">
        <v>862</v>
      </c>
      <c r="H156" s="31" t="s">
        <v>2014</v>
      </c>
      <c r="I156" s="29" t="s">
        <v>1150</v>
      </c>
      <c r="J156" s="31" t="s">
        <v>2087</v>
      </c>
    </row>
    <row r="157" spans="1:10" x14ac:dyDescent="0.35">
      <c r="A157" s="29" t="s">
        <v>665</v>
      </c>
      <c r="B157" s="29" t="s">
        <v>668</v>
      </c>
      <c r="C157" s="29" t="s">
        <v>134</v>
      </c>
      <c r="D157" s="29" t="s">
        <v>91</v>
      </c>
      <c r="E157" s="29" t="s">
        <v>55</v>
      </c>
      <c r="F157" s="29">
        <v>76</v>
      </c>
      <c r="G157" s="29" t="s">
        <v>865</v>
      </c>
      <c r="H157" s="31" t="s">
        <v>2015</v>
      </c>
      <c r="I157" s="29" t="s">
        <v>1096</v>
      </c>
      <c r="J157" s="31" t="s">
        <v>2087</v>
      </c>
    </row>
    <row r="158" spans="1:10" x14ac:dyDescent="0.35">
      <c r="A158" s="29" t="s">
        <v>665</v>
      </c>
      <c r="B158" s="29" t="s">
        <v>668</v>
      </c>
      <c r="C158" s="29" t="s">
        <v>135</v>
      </c>
      <c r="D158" s="29" t="s">
        <v>307</v>
      </c>
      <c r="E158" s="29" t="s">
        <v>308</v>
      </c>
      <c r="F158" s="29">
        <v>50</v>
      </c>
      <c r="G158" s="29" t="s">
        <v>866</v>
      </c>
      <c r="H158" s="31" t="s">
        <v>2016</v>
      </c>
      <c r="I158" s="29" t="s">
        <v>1156</v>
      </c>
      <c r="J158" s="31" t="s">
        <v>2087</v>
      </c>
    </row>
    <row r="159" spans="1:10" x14ac:dyDescent="0.35">
      <c r="A159" s="29" t="s">
        <v>665</v>
      </c>
      <c r="B159" s="29" t="s">
        <v>668</v>
      </c>
      <c r="C159" s="29" t="s">
        <v>136</v>
      </c>
      <c r="D159" s="29" t="s">
        <v>317</v>
      </c>
      <c r="E159" s="29" t="s">
        <v>310</v>
      </c>
      <c r="F159" s="29">
        <v>8</v>
      </c>
      <c r="G159" s="29" t="s">
        <v>867</v>
      </c>
      <c r="H159" s="31" t="s">
        <v>676</v>
      </c>
      <c r="I159" s="29" t="s">
        <v>598</v>
      </c>
      <c r="J159" s="31" t="s">
        <v>2087</v>
      </c>
    </row>
    <row r="160" spans="1:10" x14ac:dyDescent="0.35">
      <c r="A160" s="29" t="s">
        <v>665</v>
      </c>
      <c r="B160" s="29" t="s">
        <v>668</v>
      </c>
      <c r="C160" s="29" t="s">
        <v>137</v>
      </c>
      <c r="D160" s="29" t="s">
        <v>318</v>
      </c>
      <c r="E160" s="29" t="s">
        <v>319</v>
      </c>
      <c r="F160" s="29">
        <v>47</v>
      </c>
      <c r="G160" s="29" t="s">
        <v>868</v>
      </c>
      <c r="H160" s="31"/>
      <c r="I160" s="29" t="s">
        <v>387</v>
      </c>
      <c r="J160" s="31" t="s">
        <v>2087</v>
      </c>
    </row>
    <row r="161" spans="1:10" x14ac:dyDescent="0.35">
      <c r="A161" s="29" t="s">
        <v>665</v>
      </c>
      <c r="B161" s="29" t="s">
        <v>668</v>
      </c>
      <c r="C161" s="29" t="s">
        <v>138</v>
      </c>
      <c r="D161" s="29" t="s">
        <v>304</v>
      </c>
      <c r="E161" s="29" t="s">
        <v>305</v>
      </c>
      <c r="F161" s="29">
        <v>54</v>
      </c>
      <c r="G161" s="29" t="s">
        <v>7</v>
      </c>
      <c r="H161" s="31">
        <v>2314</v>
      </c>
      <c r="I161" s="29" t="s">
        <v>403</v>
      </c>
      <c r="J161" s="31" t="s">
        <v>2087</v>
      </c>
    </row>
    <row r="162" spans="1:10" x14ac:dyDescent="0.35">
      <c r="A162" s="29" t="s">
        <v>665</v>
      </c>
      <c r="B162" s="29" t="s">
        <v>668</v>
      </c>
      <c r="C162" s="29" t="s">
        <v>139</v>
      </c>
      <c r="D162" s="29" t="s">
        <v>302</v>
      </c>
      <c r="E162" s="29" t="s">
        <v>303</v>
      </c>
      <c r="F162" s="29">
        <v>20</v>
      </c>
      <c r="G162" s="29" t="s">
        <v>369</v>
      </c>
      <c r="H162" s="31">
        <v>2302</v>
      </c>
      <c r="I162" s="29" t="s">
        <v>640</v>
      </c>
      <c r="J162" s="31" t="s">
        <v>2087</v>
      </c>
    </row>
    <row r="163" spans="1:10" x14ac:dyDescent="0.35">
      <c r="A163" s="29" t="s">
        <v>665</v>
      </c>
      <c r="B163" s="29" t="s">
        <v>668</v>
      </c>
      <c r="C163" s="29" t="s">
        <v>141</v>
      </c>
      <c r="D163" s="29" t="s">
        <v>322</v>
      </c>
      <c r="E163" s="29" t="s">
        <v>297</v>
      </c>
      <c r="F163" s="29">
        <v>5</v>
      </c>
      <c r="G163" s="29" t="s">
        <v>870</v>
      </c>
      <c r="H163" s="31"/>
      <c r="I163" s="29" t="s">
        <v>404</v>
      </c>
      <c r="J163" s="31" t="s">
        <v>2087</v>
      </c>
    </row>
    <row r="164" spans="1:10" x14ac:dyDescent="0.35">
      <c r="A164" s="29" t="s">
        <v>665</v>
      </c>
      <c r="B164" s="29" t="s">
        <v>668</v>
      </c>
      <c r="C164" s="29" t="s">
        <v>143</v>
      </c>
      <c r="D164" s="29" t="s">
        <v>595</v>
      </c>
      <c r="E164" s="29" t="s">
        <v>313</v>
      </c>
      <c r="F164" s="29">
        <v>27</v>
      </c>
      <c r="G164" s="29" t="s">
        <v>872</v>
      </c>
      <c r="H164" s="31" t="s">
        <v>2017</v>
      </c>
      <c r="I164" s="29" t="s">
        <v>612</v>
      </c>
      <c r="J164" s="31" t="s">
        <v>2087</v>
      </c>
    </row>
    <row r="165" spans="1:10" x14ac:dyDescent="0.35">
      <c r="A165" s="29" t="s">
        <v>665</v>
      </c>
      <c r="B165" s="29" t="s">
        <v>668</v>
      </c>
      <c r="C165" s="29" t="s">
        <v>145</v>
      </c>
      <c r="D165" s="29" t="s">
        <v>325</v>
      </c>
      <c r="E165" s="29" t="s">
        <v>297</v>
      </c>
      <c r="F165" s="29">
        <v>5</v>
      </c>
      <c r="G165" s="29" t="s">
        <v>874</v>
      </c>
      <c r="H165" s="31" t="s">
        <v>2018</v>
      </c>
      <c r="I165" s="29" t="s">
        <v>641</v>
      </c>
      <c r="J165" s="31" t="s">
        <v>2087</v>
      </c>
    </row>
    <row r="166" spans="1:10" x14ac:dyDescent="0.35">
      <c r="A166" s="29" t="s">
        <v>665</v>
      </c>
      <c r="B166" s="29" t="s">
        <v>668</v>
      </c>
      <c r="C166" s="29" t="s">
        <v>146</v>
      </c>
      <c r="D166" s="29" t="s">
        <v>296</v>
      </c>
      <c r="E166" s="29" t="s">
        <v>297</v>
      </c>
      <c r="F166" s="29">
        <v>5</v>
      </c>
      <c r="G166" s="29" t="s">
        <v>9</v>
      </c>
      <c r="H166" s="31"/>
      <c r="I166" s="29" t="s">
        <v>1214</v>
      </c>
      <c r="J166" s="31" t="s">
        <v>2086</v>
      </c>
    </row>
    <row r="167" spans="1:10" x14ac:dyDescent="0.35">
      <c r="A167" s="29" t="s">
        <v>665</v>
      </c>
      <c r="B167" s="29" t="s">
        <v>668</v>
      </c>
      <c r="C167" s="29" t="s">
        <v>147</v>
      </c>
      <c r="D167" s="29" t="s">
        <v>347</v>
      </c>
      <c r="E167" s="29" t="s">
        <v>321</v>
      </c>
      <c r="F167" s="29">
        <v>44</v>
      </c>
      <c r="G167" s="29" t="s">
        <v>876</v>
      </c>
      <c r="H167" s="31"/>
      <c r="I167" s="29" t="s">
        <v>405</v>
      </c>
      <c r="J167" s="31" t="s">
        <v>2086</v>
      </c>
    </row>
    <row r="168" spans="1:10" x14ac:dyDescent="0.35">
      <c r="A168" s="29" t="s">
        <v>665</v>
      </c>
      <c r="B168" s="29" t="s">
        <v>668</v>
      </c>
      <c r="C168" s="29" t="s">
        <v>147</v>
      </c>
      <c r="D168" s="29" t="s">
        <v>347</v>
      </c>
      <c r="E168" s="29" t="s">
        <v>321</v>
      </c>
      <c r="F168" s="29">
        <v>44</v>
      </c>
      <c r="G168" s="29" t="s">
        <v>10</v>
      </c>
      <c r="H168" s="31">
        <v>2360</v>
      </c>
      <c r="I168" s="29" t="s">
        <v>1506</v>
      </c>
      <c r="J168" s="31" t="s">
        <v>2086</v>
      </c>
    </row>
    <row r="169" spans="1:10" x14ac:dyDescent="0.35">
      <c r="A169" s="29" t="s">
        <v>665</v>
      </c>
      <c r="B169" s="29" t="s">
        <v>668</v>
      </c>
      <c r="C169" s="29" t="s">
        <v>149</v>
      </c>
      <c r="D169" s="29" t="s">
        <v>54</v>
      </c>
      <c r="E169" s="29" t="s">
        <v>55</v>
      </c>
      <c r="F169" s="29">
        <v>76</v>
      </c>
      <c r="G169" s="29" t="s">
        <v>878</v>
      </c>
      <c r="H169" s="31" t="s">
        <v>2019</v>
      </c>
      <c r="I169" s="29" t="s">
        <v>1506</v>
      </c>
      <c r="J169" s="31" t="s">
        <v>2087</v>
      </c>
    </row>
    <row r="170" spans="1:10" x14ac:dyDescent="0.35">
      <c r="A170" s="29" t="s">
        <v>665</v>
      </c>
      <c r="B170" s="29" t="s">
        <v>668</v>
      </c>
      <c r="C170" s="29" t="s">
        <v>150</v>
      </c>
      <c r="D170" s="29" t="s">
        <v>294</v>
      </c>
      <c r="E170" s="29" t="s">
        <v>295</v>
      </c>
      <c r="F170" s="29">
        <v>68</v>
      </c>
      <c r="G170" s="29" t="s">
        <v>11</v>
      </c>
      <c r="H170" s="31">
        <v>2301</v>
      </c>
      <c r="I170" s="29" t="s">
        <v>1701</v>
      </c>
      <c r="J170" s="31" t="s">
        <v>2087</v>
      </c>
    </row>
    <row r="171" spans="1:10" x14ac:dyDescent="0.35">
      <c r="A171" s="29" t="s">
        <v>665</v>
      </c>
      <c r="B171" s="29" t="s">
        <v>668</v>
      </c>
      <c r="C171" s="29" t="s">
        <v>151</v>
      </c>
      <c r="D171" s="29" t="s">
        <v>62</v>
      </c>
      <c r="E171" s="29" t="s">
        <v>63</v>
      </c>
      <c r="F171" s="29">
        <v>19</v>
      </c>
      <c r="G171" s="29" t="s">
        <v>880</v>
      </c>
      <c r="H171" s="31"/>
      <c r="I171" s="29" t="s">
        <v>408</v>
      </c>
      <c r="J171" s="31" t="s">
        <v>2087</v>
      </c>
    </row>
    <row r="172" spans="1:10" x14ac:dyDescent="0.35">
      <c r="A172" s="29" t="s">
        <v>665</v>
      </c>
      <c r="B172" s="29" t="s">
        <v>668</v>
      </c>
      <c r="C172" s="29" t="s">
        <v>152</v>
      </c>
      <c r="D172" s="29" t="s">
        <v>304</v>
      </c>
      <c r="E172" s="29" t="s">
        <v>305</v>
      </c>
      <c r="F172" s="29">
        <v>54</v>
      </c>
      <c r="G172" s="29" t="s">
        <v>881</v>
      </c>
      <c r="H172" s="31"/>
      <c r="I172" s="29" t="s">
        <v>1156</v>
      </c>
      <c r="J172" s="31" t="s">
        <v>2087</v>
      </c>
    </row>
    <row r="173" spans="1:10" x14ac:dyDescent="0.35">
      <c r="A173" s="29" t="s">
        <v>665</v>
      </c>
      <c r="B173" s="29" t="s">
        <v>668</v>
      </c>
      <c r="C173" s="29" t="s">
        <v>153</v>
      </c>
      <c r="D173" s="29" t="s">
        <v>326</v>
      </c>
      <c r="E173" s="29" t="s">
        <v>305</v>
      </c>
      <c r="F173" s="29">
        <v>54</v>
      </c>
      <c r="G173" s="29" t="s">
        <v>882</v>
      </c>
      <c r="H173" s="31" t="s">
        <v>2020</v>
      </c>
      <c r="I173" s="29" t="s">
        <v>1096</v>
      </c>
      <c r="J173" s="31" t="s">
        <v>2087</v>
      </c>
    </row>
    <row r="174" spans="1:10" x14ac:dyDescent="0.35">
      <c r="A174" s="29" t="s">
        <v>665</v>
      </c>
      <c r="B174" s="29" t="s">
        <v>668</v>
      </c>
      <c r="C174" s="29" t="s">
        <v>154</v>
      </c>
      <c r="D174" s="29" t="s">
        <v>294</v>
      </c>
      <c r="E174" s="29" t="s">
        <v>295</v>
      </c>
      <c r="F174" s="29">
        <v>68</v>
      </c>
      <c r="G174" s="29" t="s">
        <v>883</v>
      </c>
      <c r="H174" s="31" t="s">
        <v>2021</v>
      </c>
      <c r="I174" s="29" t="s">
        <v>1096</v>
      </c>
      <c r="J174" s="31" t="s">
        <v>2087</v>
      </c>
    </row>
    <row r="175" spans="1:10" x14ac:dyDescent="0.35">
      <c r="A175" s="29" t="s">
        <v>665</v>
      </c>
      <c r="B175" s="29" t="s">
        <v>668</v>
      </c>
      <c r="C175" s="29" t="s">
        <v>155</v>
      </c>
      <c r="D175" s="29" t="s">
        <v>328</v>
      </c>
      <c r="E175" s="29" t="s">
        <v>329</v>
      </c>
      <c r="F175" s="29">
        <v>86</v>
      </c>
      <c r="G175" s="29" t="s">
        <v>884</v>
      </c>
      <c r="H175" s="31" t="s">
        <v>2022</v>
      </c>
      <c r="I175" s="29" t="s">
        <v>410</v>
      </c>
      <c r="J175" s="31" t="s">
        <v>2087</v>
      </c>
    </row>
    <row r="176" spans="1:10" x14ac:dyDescent="0.35">
      <c r="A176" s="29" t="s">
        <v>665</v>
      </c>
      <c r="B176" s="29" t="s">
        <v>668</v>
      </c>
      <c r="C176" s="29" t="s">
        <v>156</v>
      </c>
      <c r="D176" s="29" t="s">
        <v>1207</v>
      </c>
      <c r="E176" s="29" t="s">
        <v>297</v>
      </c>
      <c r="F176" s="29">
        <v>5</v>
      </c>
      <c r="G176" s="29" t="s">
        <v>885</v>
      </c>
      <c r="H176" s="31">
        <v>2473</v>
      </c>
      <c r="I176" s="29" t="s">
        <v>411</v>
      </c>
      <c r="J176" s="31" t="s">
        <v>2087</v>
      </c>
    </row>
    <row r="177" spans="1:10" x14ac:dyDescent="0.35">
      <c r="A177" s="29" t="s">
        <v>665</v>
      </c>
      <c r="B177" s="29" t="s">
        <v>668</v>
      </c>
      <c r="C177" s="29" t="s">
        <v>549</v>
      </c>
      <c r="D177" s="29" t="s">
        <v>361</v>
      </c>
      <c r="E177" s="29" t="s">
        <v>362</v>
      </c>
      <c r="F177" s="29">
        <v>23</v>
      </c>
      <c r="G177" s="29" t="s">
        <v>591</v>
      </c>
      <c r="H177" s="31">
        <v>2475</v>
      </c>
      <c r="I177" s="29" t="s">
        <v>412</v>
      </c>
      <c r="J177" s="31" t="s">
        <v>2087</v>
      </c>
    </row>
    <row r="178" spans="1:10" x14ac:dyDescent="0.35">
      <c r="A178" s="29" t="s">
        <v>665</v>
      </c>
      <c r="B178" s="29" t="s">
        <v>668</v>
      </c>
      <c r="C178" s="29" t="s">
        <v>159</v>
      </c>
      <c r="D178" s="29" t="s">
        <v>360</v>
      </c>
      <c r="E178" s="29" t="s">
        <v>331</v>
      </c>
      <c r="F178" s="29">
        <v>95</v>
      </c>
      <c r="G178" s="29" t="s">
        <v>888</v>
      </c>
      <c r="H178" s="31" t="s">
        <v>2023</v>
      </c>
      <c r="I178" s="29" t="s">
        <v>414</v>
      </c>
      <c r="J178" s="31" t="s">
        <v>2086</v>
      </c>
    </row>
    <row r="179" spans="1:10" x14ac:dyDescent="0.35">
      <c r="A179" s="29" t="s">
        <v>665</v>
      </c>
      <c r="B179" s="29" t="s">
        <v>668</v>
      </c>
      <c r="C179" s="29" t="s">
        <v>160</v>
      </c>
      <c r="D179" s="29" t="s">
        <v>298</v>
      </c>
      <c r="E179" s="29" t="s">
        <v>299</v>
      </c>
      <c r="F179" s="29">
        <v>85</v>
      </c>
      <c r="G179" s="29" t="s">
        <v>889</v>
      </c>
      <c r="H179" s="31" t="s">
        <v>2024</v>
      </c>
      <c r="I179" s="29" t="s">
        <v>1721</v>
      </c>
      <c r="J179" s="31" t="s">
        <v>2086</v>
      </c>
    </row>
    <row r="180" spans="1:10" x14ac:dyDescent="0.35">
      <c r="A180" s="29" t="s">
        <v>665</v>
      </c>
      <c r="B180" s="29" t="s">
        <v>668</v>
      </c>
      <c r="C180" s="29" t="s">
        <v>161</v>
      </c>
      <c r="D180" s="29" t="s">
        <v>332</v>
      </c>
      <c r="E180" s="29" t="s">
        <v>332</v>
      </c>
      <c r="F180" s="29">
        <v>81</v>
      </c>
      <c r="G180" s="29" t="s">
        <v>891</v>
      </c>
      <c r="H180" s="31">
        <v>2451</v>
      </c>
      <c r="I180" s="29" t="s">
        <v>416</v>
      </c>
      <c r="J180" s="31" t="s">
        <v>2087</v>
      </c>
    </row>
    <row r="181" spans="1:10" x14ac:dyDescent="0.35">
      <c r="A181" s="29" t="s">
        <v>665</v>
      </c>
      <c r="B181" s="29" t="s">
        <v>668</v>
      </c>
      <c r="C181" s="29" t="s">
        <v>162</v>
      </c>
      <c r="D181" s="29" t="s">
        <v>333</v>
      </c>
      <c r="E181" s="29" t="s">
        <v>332</v>
      </c>
      <c r="F181" s="29">
        <v>81</v>
      </c>
      <c r="G181" s="29" t="s">
        <v>892</v>
      </c>
      <c r="H181" s="31"/>
      <c r="I181" s="29" t="s">
        <v>417</v>
      </c>
      <c r="J181" s="31" t="s">
        <v>2087</v>
      </c>
    </row>
    <row r="182" spans="1:10" x14ac:dyDescent="0.35">
      <c r="A182" s="29" t="s">
        <v>665</v>
      </c>
      <c r="B182" s="29" t="s">
        <v>668</v>
      </c>
      <c r="C182" s="29" t="s">
        <v>164</v>
      </c>
      <c r="D182" s="29" t="s">
        <v>54</v>
      </c>
      <c r="E182" s="29" t="s">
        <v>55</v>
      </c>
      <c r="F182" s="29">
        <v>76</v>
      </c>
      <c r="G182" s="29" t="s">
        <v>894</v>
      </c>
      <c r="H182" s="31" t="s">
        <v>2025</v>
      </c>
      <c r="I182" s="29" t="s">
        <v>418</v>
      </c>
      <c r="J182" s="31" t="s">
        <v>2087</v>
      </c>
    </row>
    <row r="183" spans="1:10" x14ac:dyDescent="0.35">
      <c r="A183" s="29" t="s">
        <v>665</v>
      </c>
      <c r="B183" s="29" t="s">
        <v>668</v>
      </c>
      <c r="C183" s="29" t="s">
        <v>165</v>
      </c>
      <c r="D183" s="29" t="s">
        <v>334</v>
      </c>
      <c r="E183" s="29" t="s">
        <v>301</v>
      </c>
      <c r="F183" s="29">
        <v>18</v>
      </c>
      <c r="G183" s="29" t="s">
        <v>895</v>
      </c>
      <c r="H183" s="31" t="s">
        <v>2026</v>
      </c>
      <c r="I183" s="29" t="s">
        <v>419</v>
      </c>
      <c r="J183" s="31" t="s">
        <v>2087</v>
      </c>
    </row>
    <row r="184" spans="1:10" x14ac:dyDescent="0.35">
      <c r="A184" s="29" t="s">
        <v>665</v>
      </c>
      <c r="B184" s="29" t="s">
        <v>668</v>
      </c>
      <c r="C184" s="29" t="s">
        <v>166</v>
      </c>
      <c r="D184" s="29" t="s">
        <v>335</v>
      </c>
      <c r="E184" s="29" t="s">
        <v>55</v>
      </c>
      <c r="F184" s="29">
        <v>76</v>
      </c>
      <c r="G184" s="29" t="s">
        <v>896</v>
      </c>
      <c r="H184" s="31">
        <v>2229</v>
      </c>
      <c r="I184" s="29" t="s">
        <v>1118</v>
      </c>
      <c r="J184" s="31" t="s">
        <v>2087</v>
      </c>
    </row>
    <row r="185" spans="1:10" x14ac:dyDescent="0.35">
      <c r="A185" s="29" t="s">
        <v>665</v>
      </c>
      <c r="B185" s="29" t="s">
        <v>668</v>
      </c>
      <c r="C185" s="29" t="s">
        <v>167</v>
      </c>
      <c r="D185" s="29" t="s">
        <v>336</v>
      </c>
      <c r="E185" s="29" t="s">
        <v>55</v>
      </c>
      <c r="F185" s="29">
        <v>76</v>
      </c>
      <c r="G185" s="29" t="s">
        <v>897</v>
      </c>
      <c r="H185" s="31"/>
      <c r="I185" s="29" t="s">
        <v>420</v>
      </c>
      <c r="J185" s="31" t="s">
        <v>2087</v>
      </c>
    </row>
    <row r="186" spans="1:10" x14ac:dyDescent="0.35">
      <c r="A186" s="29" t="s">
        <v>665</v>
      </c>
      <c r="B186" s="29" t="s">
        <v>668</v>
      </c>
      <c r="C186" s="29" t="s">
        <v>169</v>
      </c>
      <c r="D186" s="30" t="s">
        <v>2085</v>
      </c>
      <c r="E186" s="29" t="s">
        <v>61</v>
      </c>
      <c r="F186" s="29">
        <v>63</v>
      </c>
      <c r="G186" s="29" t="s">
        <v>899</v>
      </c>
      <c r="H186" s="31" t="s">
        <v>2027</v>
      </c>
      <c r="I186" s="29" t="s">
        <v>75</v>
      </c>
      <c r="J186" s="31" t="s">
        <v>2087</v>
      </c>
    </row>
    <row r="187" spans="1:10" x14ac:dyDescent="0.35">
      <c r="A187" s="29" t="s">
        <v>665</v>
      </c>
      <c r="B187" s="29" t="s">
        <v>668</v>
      </c>
      <c r="C187" s="29" t="s">
        <v>170</v>
      </c>
      <c r="D187" s="29" t="s">
        <v>89</v>
      </c>
      <c r="E187" s="29" t="s">
        <v>90</v>
      </c>
      <c r="F187" s="29">
        <v>66</v>
      </c>
      <c r="G187" s="29" t="s">
        <v>900</v>
      </c>
      <c r="H187" s="31">
        <v>2416</v>
      </c>
      <c r="I187" s="29" t="s">
        <v>1741</v>
      </c>
      <c r="J187" s="31" t="s">
        <v>2087</v>
      </c>
    </row>
    <row r="188" spans="1:10" x14ac:dyDescent="0.35">
      <c r="A188" s="29" t="s">
        <v>665</v>
      </c>
      <c r="B188" s="29" t="s">
        <v>668</v>
      </c>
      <c r="C188" s="29" t="s">
        <v>171</v>
      </c>
      <c r="D188" s="29" t="s">
        <v>87</v>
      </c>
      <c r="E188" s="29" t="s">
        <v>88</v>
      </c>
      <c r="F188" s="29">
        <v>17</v>
      </c>
      <c r="G188" s="29" t="s">
        <v>901</v>
      </c>
      <c r="H188" s="31">
        <v>2406</v>
      </c>
      <c r="I188" s="29" t="s">
        <v>1745</v>
      </c>
      <c r="J188" s="31" t="s">
        <v>2087</v>
      </c>
    </row>
    <row r="189" spans="1:10" x14ac:dyDescent="0.35">
      <c r="A189" s="29" t="s">
        <v>665</v>
      </c>
      <c r="B189" s="29" t="s">
        <v>668</v>
      </c>
      <c r="C189" s="29" t="s">
        <v>172</v>
      </c>
      <c r="D189" s="29" t="s">
        <v>338</v>
      </c>
      <c r="E189" s="29" t="s">
        <v>329</v>
      </c>
      <c r="F189" s="29">
        <v>86</v>
      </c>
      <c r="G189" s="29" t="s">
        <v>902</v>
      </c>
      <c r="H189" s="31" t="s">
        <v>2028</v>
      </c>
      <c r="I189" s="29" t="s">
        <v>423</v>
      </c>
      <c r="J189" s="31" t="s">
        <v>2086</v>
      </c>
    </row>
    <row r="190" spans="1:10" x14ac:dyDescent="0.35">
      <c r="A190" s="29" t="s">
        <v>665</v>
      </c>
      <c r="B190" s="29" t="s">
        <v>668</v>
      </c>
      <c r="C190" s="29" t="s">
        <v>173</v>
      </c>
      <c r="D190" s="29" t="s">
        <v>360</v>
      </c>
      <c r="E190" s="29" t="s">
        <v>331</v>
      </c>
      <c r="F190" s="29">
        <v>95</v>
      </c>
      <c r="G190" s="29" t="s">
        <v>903</v>
      </c>
      <c r="H190" s="31" t="s">
        <v>2029</v>
      </c>
      <c r="I190" s="29" t="s">
        <v>426</v>
      </c>
      <c r="J190" s="31" t="s">
        <v>2086</v>
      </c>
    </row>
    <row r="191" spans="1:10" x14ac:dyDescent="0.35">
      <c r="A191" s="29" t="s">
        <v>665</v>
      </c>
      <c r="B191" s="29" t="s">
        <v>668</v>
      </c>
      <c r="C191" s="29" t="s">
        <v>175</v>
      </c>
      <c r="D191" s="29" t="s">
        <v>60</v>
      </c>
      <c r="E191" s="29" t="s">
        <v>61</v>
      </c>
      <c r="F191" s="29">
        <v>63</v>
      </c>
      <c r="G191" s="29" t="s">
        <v>905</v>
      </c>
      <c r="H191" s="31" t="s">
        <v>2030</v>
      </c>
      <c r="I191" s="29" t="s">
        <v>1096</v>
      </c>
      <c r="J191" s="31" t="s">
        <v>2086</v>
      </c>
    </row>
    <row r="192" spans="1:10" x14ac:dyDescent="0.35">
      <c r="A192" s="29" t="s">
        <v>665</v>
      </c>
      <c r="B192" s="29" t="s">
        <v>668</v>
      </c>
      <c r="C192" s="29" t="s">
        <v>176</v>
      </c>
      <c r="D192" s="29" t="s">
        <v>339</v>
      </c>
      <c r="E192" s="29" t="s">
        <v>340</v>
      </c>
      <c r="F192" s="29">
        <v>99</v>
      </c>
      <c r="G192" s="29" t="s">
        <v>906</v>
      </c>
      <c r="H192" s="31">
        <v>1333</v>
      </c>
      <c r="I192" s="29" t="s">
        <v>1067</v>
      </c>
      <c r="J192" s="31" t="s">
        <v>2086</v>
      </c>
    </row>
    <row r="193" spans="1:10" x14ac:dyDescent="0.35">
      <c r="A193" s="29" t="s">
        <v>665</v>
      </c>
      <c r="B193" s="29" t="s">
        <v>668</v>
      </c>
      <c r="C193" s="29" t="s">
        <v>177</v>
      </c>
      <c r="D193" s="29" t="s">
        <v>56</v>
      </c>
      <c r="E193" s="29" t="s">
        <v>57</v>
      </c>
      <c r="F193" s="29">
        <v>41</v>
      </c>
      <c r="G193" s="29" t="s">
        <v>907</v>
      </c>
      <c r="H193" s="31"/>
      <c r="I193" s="29" t="s">
        <v>389</v>
      </c>
      <c r="J193" s="31" t="s">
        <v>2087</v>
      </c>
    </row>
    <row r="194" spans="1:10" x14ac:dyDescent="0.35">
      <c r="A194" s="29" t="s">
        <v>665</v>
      </c>
      <c r="B194" s="29" t="s">
        <v>668</v>
      </c>
      <c r="C194" s="29" t="s">
        <v>178</v>
      </c>
      <c r="D194" s="29" t="s">
        <v>342</v>
      </c>
      <c r="E194" s="29" t="s">
        <v>57</v>
      </c>
      <c r="F194" s="29">
        <v>41</v>
      </c>
      <c r="G194" s="29" t="s">
        <v>908</v>
      </c>
      <c r="H194" s="31">
        <v>1350</v>
      </c>
      <c r="I194" s="29" t="s">
        <v>1067</v>
      </c>
      <c r="J194" s="31" t="s">
        <v>2086</v>
      </c>
    </row>
    <row r="195" spans="1:10" x14ac:dyDescent="0.35">
      <c r="A195" s="29" t="s">
        <v>665</v>
      </c>
      <c r="B195" s="29" t="s">
        <v>668</v>
      </c>
      <c r="C195" s="29" t="s">
        <v>179</v>
      </c>
      <c r="D195" s="29" t="s">
        <v>300</v>
      </c>
      <c r="E195" s="29" t="s">
        <v>301</v>
      </c>
      <c r="F195" s="29">
        <v>18</v>
      </c>
      <c r="G195" s="29" t="s">
        <v>909</v>
      </c>
      <c r="H195" s="31"/>
      <c r="I195" s="29" t="s">
        <v>624</v>
      </c>
      <c r="J195" s="31" t="s">
        <v>2086</v>
      </c>
    </row>
    <row r="196" spans="1:10" x14ac:dyDescent="0.35">
      <c r="A196" s="29" t="s">
        <v>665</v>
      </c>
      <c r="B196" s="29" t="s">
        <v>668</v>
      </c>
      <c r="C196" s="29" t="s">
        <v>180</v>
      </c>
      <c r="D196" s="29" t="s">
        <v>341</v>
      </c>
      <c r="E196" s="29" t="s">
        <v>301</v>
      </c>
      <c r="F196" s="29">
        <v>18</v>
      </c>
      <c r="G196" s="29" t="s">
        <v>910</v>
      </c>
      <c r="H196" s="31" t="s">
        <v>2031</v>
      </c>
      <c r="I196" s="29" t="s">
        <v>424</v>
      </c>
      <c r="J196" s="31" t="s">
        <v>2087</v>
      </c>
    </row>
    <row r="197" spans="1:10" x14ac:dyDescent="0.35">
      <c r="A197" s="29" t="s">
        <v>665</v>
      </c>
      <c r="B197" s="29" t="s">
        <v>668</v>
      </c>
      <c r="C197" s="29" t="s">
        <v>182</v>
      </c>
      <c r="D197" s="29" t="s">
        <v>343</v>
      </c>
      <c r="E197" s="29" t="s">
        <v>65</v>
      </c>
      <c r="F197" s="29">
        <v>52</v>
      </c>
      <c r="G197" s="29" t="s">
        <v>912</v>
      </c>
      <c r="H197" s="31" t="s">
        <v>689</v>
      </c>
      <c r="I197" s="29" t="s">
        <v>96</v>
      </c>
      <c r="J197" s="31" t="s">
        <v>2087</v>
      </c>
    </row>
    <row r="198" spans="1:10" x14ac:dyDescent="0.35">
      <c r="A198" s="29" t="s">
        <v>665</v>
      </c>
      <c r="B198" s="29" t="s">
        <v>668</v>
      </c>
      <c r="C198" s="29" t="s">
        <v>185</v>
      </c>
      <c r="D198" s="29" t="s">
        <v>307</v>
      </c>
      <c r="E198" s="29" t="s">
        <v>308</v>
      </c>
      <c r="F198" s="29">
        <v>50</v>
      </c>
      <c r="G198" s="29" t="s">
        <v>915</v>
      </c>
      <c r="H198" s="31" t="s">
        <v>2032</v>
      </c>
      <c r="I198" s="29" t="s">
        <v>1768</v>
      </c>
      <c r="J198" s="31" t="s">
        <v>2087</v>
      </c>
    </row>
    <row r="199" spans="1:10" x14ac:dyDescent="0.35">
      <c r="A199" s="29" t="s">
        <v>665</v>
      </c>
      <c r="B199" s="29" t="s">
        <v>668</v>
      </c>
      <c r="C199" s="29" t="s">
        <v>186</v>
      </c>
      <c r="D199" s="29" t="s">
        <v>1065</v>
      </c>
      <c r="E199" s="29" t="s">
        <v>1065</v>
      </c>
      <c r="F199" s="29">
        <v>11</v>
      </c>
      <c r="G199" s="29" t="s">
        <v>917</v>
      </c>
      <c r="H199" s="31" t="s">
        <v>731</v>
      </c>
      <c r="I199" s="29" t="s">
        <v>387</v>
      </c>
      <c r="J199" s="31" t="s">
        <v>2087</v>
      </c>
    </row>
    <row r="200" spans="1:10" x14ac:dyDescent="0.35">
      <c r="A200" s="29" t="s">
        <v>665</v>
      </c>
      <c r="B200" s="29" t="s">
        <v>668</v>
      </c>
      <c r="C200" s="29" t="s">
        <v>187</v>
      </c>
      <c r="D200" s="29" t="s">
        <v>64</v>
      </c>
      <c r="E200" s="29" t="s">
        <v>65</v>
      </c>
      <c r="F200" s="29">
        <v>52</v>
      </c>
      <c r="G200" s="29" t="s">
        <v>918</v>
      </c>
      <c r="H200" s="31" t="s">
        <v>2033</v>
      </c>
      <c r="I200" s="29" t="s">
        <v>1178</v>
      </c>
      <c r="J200" s="31" t="s">
        <v>2087</v>
      </c>
    </row>
    <row r="201" spans="1:10" x14ac:dyDescent="0.35">
      <c r="A201" s="29" t="s">
        <v>665</v>
      </c>
      <c r="B201" s="29" t="s">
        <v>668</v>
      </c>
      <c r="C201" s="29" t="s">
        <v>188</v>
      </c>
      <c r="D201" s="29" t="s">
        <v>344</v>
      </c>
      <c r="E201" s="29" t="s">
        <v>67</v>
      </c>
      <c r="F201" s="29">
        <v>15</v>
      </c>
      <c r="G201" s="29" t="s">
        <v>919</v>
      </c>
      <c r="H201" s="31" t="s">
        <v>697</v>
      </c>
      <c r="I201" s="29" t="s">
        <v>1447</v>
      </c>
      <c r="J201" s="31" t="s">
        <v>2087</v>
      </c>
    </row>
    <row r="202" spans="1:10" x14ac:dyDescent="0.35">
      <c r="A202" s="29" t="s">
        <v>665</v>
      </c>
      <c r="B202" s="29" t="s">
        <v>668</v>
      </c>
      <c r="C202" s="29" t="s">
        <v>189</v>
      </c>
      <c r="D202" s="29" t="s">
        <v>1065</v>
      </c>
      <c r="E202" s="29" t="s">
        <v>1065</v>
      </c>
      <c r="F202" s="29">
        <v>11</v>
      </c>
      <c r="G202" s="29" t="s">
        <v>920</v>
      </c>
      <c r="H202" s="31" t="s">
        <v>2034</v>
      </c>
      <c r="I202" s="29" t="s">
        <v>609</v>
      </c>
      <c r="J202" s="31" t="s">
        <v>2087</v>
      </c>
    </row>
    <row r="203" spans="1:10" x14ac:dyDescent="0.35">
      <c r="A203" s="29" t="s">
        <v>665</v>
      </c>
      <c r="B203" s="29" t="s">
        <v>668</v>
      </c>
      <c r="C203" s="29" t="s">
        <v>190</v>
      </c>
      <c r="D203" s="29" t="s">
        <v>86</v>
      </c>
      <c r="E203" s="29" t="s">
        <v>59</v>
      </c>
      <c r="F203" s="29">
        <v>73</v>
      </c>
      <c r="G203" s="29" t="s">
        <v>921</v>
      </c>
      <c r="H203" s="31" t="s">
        <v>2035</v>
      </c>
      <c r="I203" s="29" t="s">
        <v>427</v>
      </c>
      <c r="J203" s="31" t="s">
        <v>2087</v>
      </c>
    </row>
    <row r="204" spans="1:10" x14ac:dyDescent="0.35">
      <c r="A204" s="29" t="s">
        <v>665</v>
      </c>
      <c r="B204" s="29" t="s">
        <v>668</v>
      </c>
      <c r="C204" s="29" t="s">
        <v>193</v>
      </c>
      <c r="D204" s="29" t="s">
        <v>334</v>
      </c>
      <c r="E204" s="29" t="s">
        <v>301</v>
      </c>
      <c r="F204" s="29">
        <v>18</v>
      </c>
      <c r="G204" s="29" t="s">
        <v>924</v>
      </c>
      <c r="H204" s="31" t="s">
        <v>732</v>
      </c>
      <c r="I204" s="29" t="s">
        <v>428</v>
      </c>
      <c r="J204" s="31" t="s">
        <v>2087</v>
      </c>
    </row>
    <row r="205" spans="1:10" x14ac:dyDescent="0.35">
      <c r="A205" s="29" t="s">
        <v>665</v>
      </c>
      <c r="B205" s="29" t="s">
        <v>668</v>
      </c>
      <c r="C205" s="29" t="s">
        <v>194</v>
      </c>
      <c r="D205" s="29" t="s">
        <v>304</v>
      </c>
      <c r="E205" s="29" t="s">
        <v>305</v>
      </c>
      <c r="F205" s="29">
        <v>54</v>
      </c>
      <c r="G205" s="29" t="s">
        <v>925</v>
      </c>
      <c r="H205" s="31"/>
      <c r="I205" s="29" t="s">
        <v>429</v>
      </c>
      <c r="J205" s="31" t="s">
        <v>2087</v>
      </c>
    </row>
    <row r="206" spans="1:10" x14ac:dyDescent="0.35">
      <c r="A206" s="29" t="s">
        <v>665</v>
      </c>
      <c r="B206" s="29" t="s">
        <v>668</v>
      </c>
      <c r="C206" s="29" t="s">
        <v>195</v>
      </c>
      <c r="D206" s="29" t="s">
        <v>325</v>
      </c>
      <c r="E206" s="29" t="s">
        <v>297</v>
      </c>
      <c r="F206" s="29">
        <v>5</v>
      </c>
      <c r="G206" s="29" t="s">
        <v>371</v>
      </c>
      <c r="H206" s="31"/>
      <c r="I206" s="29" t="s">
        <v>403</v>
      </c>
      <c r="J206" s="31" t="s">
        <v>2087</v>
      </c>
    </row>
    <row r="207" spans="1:10" x14ac:dyDescent="0.35">
      <c r="A207" s="29" t="s">
        <v>665</v>
      </c>
      <c r="B207" s="29" t="s">
        <v>668</v>
      </c>
      <c r="C207" s="29" t="s">
        <v>196</v>
      </c>
      <c r="D207" s="29" t="s">
        <v>68</v>
      </c>
      <c r="E207" s="29" t="s">
        <v>69</v>
      </c>
      <c r="F207" s="29">
        <v>25</v>
      </c>
      <c r="G207" s="29" t="s">
        <v>926</v>
      </c>
      <c r="H207" s="31"/>
      <c r="I207" s="29" t="s">
        <v>403</v>
      </c>
      <c r="J207" s="31" t="s">
        <v>2087</v>
      </c>
    </row>
    <row r="208" spans="1:10" x14ac:dyDescent="0.35">
      <c r="A208" s="29" t="s">
        <v>665</v>
      </c>
      <c r="B208" s="29" t="s">
        <v>668</v>
      </c>
      <c r="C208" s="29" t="s">
        <v>198</v>
      </c>
      <c r="D208" s="29" t="s">
        <v>309</v>
      </c>
      <c r="E208" s="29" t="s">
        <v>310</v>
      </c>
      <c r="F208" s="29">
        <v>8</v>
      </c>
      <c r="G208" s="29" t="s">
        <v>14</v>
      </c>
      <c r="H208" s="31">
        <v>2235</v>
      </c>
      <c r="I208" s="29" t="s">
        <v>430</v>
      </c>
      <c r="J208" s="31" t="s">
        <v>2086</v>
      </c>
    </row>
    <row r="209" spans="1:10" x14ac:dyDescent="0.35">
      <c r="A209" s="29" t="s">
        <v>665</v>
      </c>
      <c r="B209" s="29" t="s">
        <v>668</v>
      </c>
      <c r="C209" s="29" t="s">
        <v>199</v>
      </c>
      <c r="D209" s="29" t="s">
        <v>64</v>
      </c>
      <c r="E209" s="29" t="s">
        <v>65</v>
      </c>
      <c r="F209" s="29">
        <v>52</v>
      </c>
      <c r="G209" s="29" t="s">
        <v>930</v>
      </c>
      <c r="H209" s="31"/>
      <c r="I209" s="29" t="s">
        <v>1150</v>
      </c>
      <c r="J209" s="31" t="s">
        <v>2087</v>
      </c>
    </row>
    <row r="210" spans="1:10" x14ac:dyDescent="0.35">
      <c r="A210" s="29" t="s">
        <v>665</v>
      </c>
      <c r="B210" s="29" t="s">
        <v>668</v>
      </c>
      <c r="C210" s="29" t="s">
        <v>200</v>
      </c>
      <c r="D210" s="29" t="s">
        <v>1207</v>
      </c>
      <c r="E210" s="29" t="s">
        <v>297</v>
      </c>
      <c r="F210" s="29">
        <v>5</v>
      </c>
      <c r="G210" s="29" t="s">
        <v>15</v>
      </c>
      <c r="H210" s="31">
        <v>2236</v>
      </c>
      <c r="I210" s="29" t="s">
        <v>600</v>
      </c>
      <c r="J210" s="31" t="s">
        <v>2087</v>
      </c>
    </row>
    <row r="211" spans="1:10" x14ac:dyDescent="0.35">
      <c r="A211" s="29" t="s">
        <v>665</v>
      </c>
      <c r="B211" s="29" t="s">
        <v>668</v>
      </c>
      <c r="C211" s="29" t="s">
        <v>201</v>
      </c>
      <c r="D211" s="29" t="s">
        <v>314</v>
      </c>
      <c r="E211" s="29" t="s">
        <v>308</v>
      </c>
      <c r="F211" s="29">
        <v>50</v>
      </c>
      <c r="G211" s="29" t="s">
        <v>932</v>
      </c>
      <c r="H211" s="31" t="s">
        <v>733</v>
      </c>
      <c r="I211" s="29" t="s">
        <v>1067</v>
      </c>
      <c r="J211" s="31" t="s">
        <v>2086</v>
      </c>
    </row>
    <row r="212" spans="1:10" x14ac:dyDescent="0.35">
      <c r="A212" s="29" t="s">
        <v>665</v>
      </c>
      <c r="B212" s="29" t="s">
        <v>668</v>
      </c>
      <c r="C212" s="29" t="s">
        <v>202</v>
      </c>
      <c r="D212" s="29" t="s">
        <v>345</v>
      </c>
      <c r="E212" s="29" t="s">
        <v>332</v>
      </c>
      <c r="F212" s="29">
        <v>81</v>
      </c>
      <c r="G212" s="29" t="s">
        <v>933</v>
      </c>
      <c r="H212" s="31"/>
      <c r="I212" s="29" t="s">
        <v>1067</v>
      </c>
      <c r="J212" s="31" t="s">
        <v>2086</v>
      </c>
    </row>
    <row r="213" spans="1:10" x14ac:dyDescent="0.35">
      <c r="A213" s="29" t="s">
        <v>665</v>
      </c>
      <c r="B213" s="29" t="s">
        <v>668</v>
      </c>
      <c r="C213" s="29" t="s">
        <v>203</v>
      </c>
      <c r="D213" s="29" t="s">
        <v>326</v>
      </c>
      <c r="E213" s="29" t="s">
        <v>305</v>
      </c>
      <c r="F213" s="29">
        <v>54</v>
      </c>
      <c r="G213" s="29" t="s">
        <v>16</v>
      </c>
      <c r="H213" s="31">
        <v>2108</v>
      </c>
      <c r="I213" s="29" t="s">
        <v>615</v>
      </c>
      <c r="J213" s="31" t="s">
        <v>2087</v>
      </c>
    </row>
    <row r="214" spans="1:10" x14ac:dyDescent="0.35">
      <c r="A214" s="29" t="s">
        <v>665</v>
      </c>
      <c r="B214" s="29" t="s">
        <v>668</v>
      </c>
      <c r="C214" s="29" t="s">
        <v>204</v>
      </c>
      <c r="D214" s="29" t="s">
        <v>346</v>
      </c>
      <c r="E214" s="29" t="s">
        <v>297</v>
      </c>
      <c r="F214" s="29">
        <v>5</v>
      </c>
      <c r="G214" s="29" t="s">
        <v>372</v>
      </c>
      <c r="H214" s="31">
        <v>2109</v>
      </c>
      <c r="I214" s="29" t="s">
        <v>615</v>
      </c>
      <c r="J214" s="31" t="s">
        <v>2087</v>
      </c>
    </row>
    <row r="215" spans="1:10" x14ac:dyDescent="0.35">
      <c r="A215" s="29" t="s">
        <v>665</v>
      </c>
      <c r="B215" s="29" t="s">
        <v>668</v>
      </c>
      <c r="C215" s="29" t="s">
        <v>205</v>
      </c>
      <c r="D215" s="29" t="s">
        <v>347</v>
      </c>
      <c r="E215" s="29" t="s">
        <v>321</v>
      </c>
      <c r="F215" s="29">
        <v>44</v>
      </c>
      <c r="G215" s="29" t="s">
        <v>373</v>
      </c>
      <c r="H215" s="31"/>
      <c r="I215" s="29" t="s">
        <v>432</v>
      </c>
      <c r="J215" s="31" t="s">
        <v>2087</v>
      </c>
    </row>
    <row r="216" spans="1:10" x14ac:dyDescent="0.35">
      <c r="A216" s="29" t="s">
        <v>665</v>
      </c>
      <c r="B216" s="29" t="s">
        <v>668</v>
      </c>
      <c r="C216" s="29" t="s">
        <v>207</v>
      </c>
      <c r="D216" s="29" t="s">
        <v>1065</v>
      </c>
      <c r="E216" s="29" t="s">
        <v>1065</v>
      </c>
      <c r="F216" s="29">
        <v>11</v>
      </c>
      <c r="G216" s="29" t="s">
        <v>934</v>
      </c>
      <c r="H216" s="31"/>
      <c r="I216" s="29" t="s">
        <v>432</v>
      </c>
      <c r="J216" s="31" t="s">
        <v>2087</v>
      </c>
    </row>
    <row r="217" spans="1:10" x14ac:dyDescent="0.35">
      <c r="A217" s="29" t="s">
        <v>665</v>
      </c>
      <c r="B217" s="29" t="s">
        <v>668</v>
      </c>
      <c r="C217" s="29" t="s">
        <v>208</v>
      </c>
      <c r="D217" s="29" t="s">
        <v>1065</v>
      </c>
      <c r="E217" s="29" t="s">
        <v>1065</v>
      </c>
      <c r="F217" s="29">
        <v>11</v>
      </c>
      <c r="G217" s="29" t="s">
        <v>935</v>
      </c>
      <c r="H217" s="31"/>
      <c r="I217" s="29" t="s">
        <v>1802</v>
      </c>
      <c r="J217" s="31" t="s">
        <v>2087</v>
      </c>
    </row>
    <row r="218" spans="1:10" x14ac:dyDescent="0.35">
      <c r="A218" s="29" t="s">
        <v>665</v>
      </c>
      <c r="B218" s="29" t="s">
        <v>668</v>
      </c>
      <c r="C218" s="29" t="s">
        <v>209</v>
      </c>
      <c r="D218" s="29" t="s">
        <v>350</v>
      </c>
      <c r="E218" s="29" t="s">
        <v>351</v>
      </c>
      <c r="F218" s="29">
        <v>70</v>
      </c>
      <c r="G218" s="29" t="s">
        <v>936</v>
      </c>
      <c r="H218" s="31"/>
      <c r="I218" s="29" t="s">
        <v>1214</v>
      </c>
      <c r="J218" s="31" t="s">
        <v>2087</v>
      </c>
    </row>
    <row r="219" spans="1:10" x14ac:dyDescent="0.35">
      <c r="A219" s="29" t="s">
        <v>665</v>
      </c>
      <c r="B219" s="29" t="s">
        <v>668</v>
      </c>
      <c r="C219" s="29" t="s">
        <v>210</v>
      </c>
      <c r="D219" s="29" t="s">
        <v>348</v>
      </c>
      <c r="E219" s="29" t="s">
        <v>349</v>
      </c>
      <c r="F219" s="29">
        <v>13</v>
      </c>
      <c r="G219" s="29" t="s">
        <v>937</v>
      </c>
      <c r="H219" s="31"/>
      <c r="I219" s="29" t="s">
        <v>643</v>
      </c>
      <c r="J219" s="31" t="s">
        <v>2087</v>
      </c>
    </row>
    <row r="220" spans="1:10" x14ac:dyDescent="0.35">
      <c r="A220" s="29" t="s">
        <v>665</v>
      </c>
      <c r="B220" s="29" t="s">
        <v>668</v>
      </c>
      <c r="C220" s="29" t="s">
        <v>211</v>
      </c>
      <c r="D220" s="29" t="s">
        <v>348</v>
      </c>
      <c r="E220" s="29" t="s">
        <v>349</v>
      </c>
      <c r="F220" s="29">
        <v>13</v>
      </c>
      <c r="G220" s="29" t="s">
        <v>938</v>
      </c>
      <c r="H220" s="31"/>
      <c r="I220" s="29" t="s">
        <v>434</v>
      </c>
      <c r="J220" s="31" t="s">
        <v>2087</v>
      </c>
    </row>
    <row r="221" spans="1:10" x14ac:dyDescent="0.35">
      <c r="A221" s="29" t="s">
        <v>665</v>
      </c>
      <c r="B221" s="29" t="s">
        <v>668</v>
      </c>
      <c r="C221" s="29" t="s">
        <v>212</v>
      </c>
      <c r="D221" s="29" t="s">
        <v>318</v>
      </c>
      <c r="E221" s="29" t="s">
        <v>319</v>
      </c>
      <c r="F221" s="29">
        <v>47</v>
      </c>
      <c r="G221" s="29" t="s">
        <v>17</v>
      </c>
      <c r="H221" s="31">
        <v>2478</v>
      </c>
      <c r="I221" s="29" t="s">
        <v>1811</v>
      </c>
      <c r="J221" s="31" t="s">
        <v>2087</v>
      </c>
    </row>
    <row r="222" spans="1:10" x14ac:dyDescent="0.35">
      <c r="A222" s="29" t="s">
        <v>665</v>
      </c>
      <c r="B222" s="29" t="s">
        <v>668</v>
      </c>
      <c r="C222" s="29" t="s">
        <v>213</v>
      </c>
      <c r="D222" s="29" t="s">
        <v>352</v>
      </c>
      <c r="E222" s="29" t="s">
        <v>329</v>
      </c>
      <c r="F222" s="29">
        <v>86</v>
      </c>
      <c r="G222" s="29" t="s">
        <v>939</v>
      </c>
      <c r="H222" s="31"/>
      <c r="I222" s="29" t="s">
        <v>436</v>
      </c>
      <c r="J222" s="31" t="s">
        <v>2087</v>
      </c>
    </row>
    <row r="223" spans="1:10" x14ac:dyDescent="0.35">
      <c r="A223" s="29" t="s">
        <v>665</v>
      </c>
      <c r="B223" s="29" t="s">
        <v>668</v>
      </c>
      <c r="C223" s="29" t="s">
        <v>214</v>
      </c>
      <c r="D223" s="29" t="s">
        <v>353</v>
      </c>
      <c r="E223" s="29" t="s">
        <v>65</v>
      </c>
      <c r="F223" s="29">
        <v>52</v>
      </c>
      <c r="G223" s="29" t="s">
        <v>940</v>
      </c>
      <c r="H223" s="31"/>
      <c r="I223" s="29" t="s">
        <v>436</v>
      </c>
      <c r="J223" s="31" t="s">
        <v>2087</v>
      </c>
    </row>
    <row r="224" spans="1:10" x14ac:dyDescent="0.35">
      <c r="A224" s="29" t="s">
        <v>665</v>
      </c>
      <c r="B224" s="29" t="s">
        <v>668</v>
      </c>
      <c r="C224" s="29" t="s">
        <v>215</v>
      </c>
      <c r="D224" s="29" t="s">
        <v>354</v>
      </c>
      <c r="E224" s="29" t="s">
        <v>55</v>
      </c>
      <c r="F224" s="29">
        <v>76</v>
      </c>
      <c r="G224" s="29" t="s">
        <v>941</v>
      </c>
      <c r="H224" s="31">
        <v>2111</v>
      </c>
      <c r="I224" s="29" t="s">
        <v>437</v>
      </c>
      <c r="J224" s="31" t="s">
        <v>2087</v>
      </c>
    </row>
    <row r="225" spans="1:10" x14ac:dyDescent="0.35">
      <c r="A225" s="29" t="s">
        <v>665</v>
      </c>
      <c r="B225" s="29" t="s">
        <v>668</v>
      </c>
      <c r="C225" s="29" t="s">
        <v>216</v>
      </c>
      <c r="D225" s="29" t="s">
        <v>355</v>
      </c>
      <c r="E225" s="29" t="s">
        <v>340</v>
      </c>
      <c r="F225" s="29">
        <v>99</v>
      </c>
      <c r="G225" s="29" t="s">
        <v>942</v>
      </c>
      <c r="H225" s="31"/>
      <c r="I225" s="29" t="s">
        <v>1067</v>
      </c>
      <c r="J225" s="31" t="s">
        <v>2086</v>
      </c>
    </row>
    <row r="226" spans="1:10" x14ac:dyDescent="0.35">
      <c r="A226" s="29" t="s">
        <v>665</v>
      </c>
      <c r="B226" s="29" t="s">
        <v>668</v>
      </c>
      <c r="C226" s="29" t="s">
        <v>217</v>
      </c>
      <c r="D226" s="29" t="s">
        <v>356</v>
      </c>
      <c r="E226" s="29" t="s">
        <v>351</v>
      </c>
      <c r="F226" s="29">
        <v>70</v>
      </c>
      <c r="G226" s="29" t="s">
        <v>943</v>
      </c>
      <c r="H226" s="31">
        <v>1351</v>
      </c>
      <c r="I226" s="29" t="s">
        <v>1067</v>
      </c>
      <c r="J226" s="31" t="s">
        <v>2086</v>
      </c>
    </row>
    <row r="227" spans="1:10" x14ac:dyDescent="0.35">
      <c r="A227" s="29" t="s">
        <v>665</v>
      </c>
      <c r="B227" s="29" t="s">
        <v>668</v>
      </c>
      <c r="C227" s="29" t="s">
        <v>218</v>
      </c>
      <c r="D227" s="29" t="s">
        <v>1065</v>
      </c>
      <c r="E227" s="29" t="s">
        <v>1065</v>
      </c>
      <c r="F227" s="29">
        <v>11</v>
      </c>
      <c r="G227" s="29" t="s">
        <v>944</v>
      </c>
      <c r="H227" s="31" t="s">
        <v>2036</v>
      </c>
      <c r="I227" s="29" t="s">
        <v>438</v>
      </c>
      <c r="J227" s="31" t="s">
        <v>2087</v>
      </c>
    </row>
    <row r="228" spans="1:10" x14ac:dyDescent="0.35">
      <c r="A228" s="29" t="s">
        <v>665</v>
      </c>
      <c r="B228" s="29" t="s">
        <v>668</v>
      </c>
      <c r="C228" s="29" t="s">
        <v>219</v>
      </c>
      <c r="D228" s="29" t="s">
        <v>1065</v>
      </c>
      <c r="E228" s="29" t="s">
        <v>1065</v>
      </c>
      <c r="F228" s="29">
        <v>11</v>
      </c>
      <c r="G228" s="29" t="s">
        <v>945</v>
      </c>
      <c r="H228" s="31" t="s">
        <v>2037</v>
      </c>
      <c r="I228" s="29" t="s">
        <v>439</v>
      </c>
      <c r="J228" s="31" t="s">
        <v>2087</v>
      </c>
    </row>
    <row r="229" spans="1:10" x14ac:dyDescent="0.35">
      <c r="A229" s="29" t="s">
        <v>665</v>
      </c>
      <c r="B229" s="29" t="s">
        <v>668</v>
      </c>
      <c r="C229" s="29" t="s">
        <v>220</v>
      </c>
      <c r="D229" s="29" t="s">
        <v>357</v>
      </c>
      <c r="E229" s="29" t="s">
        <v>69</v>
      </c>
      <c r="F229" s="29">
        <v>25</v>
      </c>
      <c r="G229" s="29" t="s">
        <v>947</v>
      </c>
      <c r="H229" s="31"/>
      <c r="I229" s="29" t="s">
        <v>1396</v>
      </c>
      <c r="J229" s="31" t="s">
        <v>2087</v>
      </c>
    </row>
    <row r="230" spans="1:10" x14ac:dyDescent="0.35">
      <c r="A230" s="29" t="s">
        <v>665</v>
      </c>
      <c r="B230" s="29" t="s">
        <v>668</v>
      </c>
      <c r="C230" s="29" t="s">
        <v>221</v>
      </c>
      <c r="D230" s="29" t="s">
        <v>54</v>
      </c>
      <c r="E230" s="29" t="s">
        <v>55</v>
      </c>
      <c r="F230" s="29">
        <v>76</v>
      </c>
      <c r="G230" s="29" t="s">
        <v>948</v>
      </c>
      <c r="H230" s="31"/>
      <c r="I230" s="29" t="s">
        <v>629</v>
      </c>
      <c r="J230" s="31" t="s">
        <v>2087</v>
      </c>
    </row>
    <row r="231" spans="1:10" x14ac:dyDescent="0.35">
      <c r="A231" s="29" t="s">
        <v>665</v>
      </c>
      <c r="B231" s="29" t="s">
        <v>668</v>
      </c>
      <c r="C231" s="29" t="s">
        <v>222</v>
      </c>
      <c r="D231" s="29" t="s">
        <v>296</v>
      </c>
      <c r="E231" s="29" t="s">
        <v>297</v>
      </c>
      <c r="F231" s="29">
        <v>5</v>
      </c>
      <c r="G231" s="29" t="s">
        <v>593</v>
      </c>
      <c r="H231" s="31">
        <v>2614</v>
      </c>
      <c r="I231" s="29" t="s">
        <v>441</v>
      </c>
      <c r="J231" s="31" t="s">
        <v>2087</v>
      </c>
    </row>
    <row r="232" spans="1:10" x14ac:dyDescent="0.35">
      <c r="A232" s="29" t="s">
        <v>665</v>
      </c>
      <c r="B232" s="29" t="s">
        <v>668</v>
      </c>
      <c r="C232" s="29" t="s">
        <v>223</v>
      </c>
      <c r="D232" s="29" t="s">
        <v>323</v>
      </c>
      <c r="E232" s="29" t="s">
        <v>297</v>
      </c>
      <c r="F232" s="29">
        <v>5</v>
      </c>
      <c r="G232" s="29" t="s">
        <v>950</v>
      </c>
      <c r="H232" s="31"/>
      <c r="I232" s="29" t="s">
        <v>1118</v>
      </c>
      <c r="J232" s="31" t="s">
        <v>2087</v>
      </c>
    </row>
    <row r="233" spans="1:10" x14ac:dyDescent="0.35">
      <c r="A233" s="29" t="s">
        <v>665</v>
      </c>
      <c r="B233" s="29" t="s">
        <v>668</v>
      </c>
      <c r="C233" s="29" t="s">
        <v>225</v>
      </c>
      <c r="D233" s="29" t="s">
        <v>358</v>
      </c>
      <c r="E233" s="29" t="s">
        <v>308</v>
      </c>
      <c r="F233" s="29">
        <v>50</v>
      </c>
      <c r="G233" s="29" t="s">
        <v>952</v>
      </c>
      <c r="H233" s="31" t="s">
        <v>2038</v>
      </c>
      <c r="I233" s="29" t="s">
        <v>442</v>
      </c>
      <c r="J233" s="31" t="s">
        <v>2087</v>
      </c>
    </row>
    <row r="234" spans="1:10" x14ac:dyDescent="0.35">
      <c r="A234" s="29" t="s">
        <v>665</v>
      </c>
      <c r="B234" s="29" t="s">
        <v>668</v>
      </c>
      <c r="C234" s="29" t="s">
        <v>227</v>
      </c>
      <c r="D234" s="29" t="s">
        <v>359</v>
      </c>
      <c r="E234" s="29" t="s">
        <v>301</v>
      </c>
      <c r="F234" s="29">
        <v>18</v>
      </c>
      <c r="G234" s="29" t="s">
        <v>954</v>
      </c>
      <c r="H234" s="31">
        <v>1309</v>
      </c>
      <c r="I234" s="29" t="s">
        <v>1067</v>
      </c>
      <c r="J234" s="31" t="s">
        <v>2086</v>
      </c>
    </row>
    <row r="235" spans="1:10" x14ac:dyDescent="0.35">
      <c r="A235" s="29" t="s">
        <v>665</v>
      </c>
      <c r="B235" s="29" t="s">
        <v>669</v>
      </c>
      <c r="C235" s="29" t="s">
        <v>228</v>
      </c>
      <c r="D235" s="29" t="s">
        <v>1065</v>
      </c>
      <c r="E235" s="29" t="s">
        <v>1065</v>
      </c>
      <c r="F235" s="29">
        <v>11</v>
      </c>
      <c r="G235" s="29" t="s">
        <v>955</v>
      </c>
      <c r="H235" s="31">
        <v>1355</v>
      </c>
      <c r="I235" s="29" t="s">
        <v>1067</v>
      </c>
      <c r="J235" s="31" t="s">
        <v>2086</v>
      </c>
    </row>
    <row r="236" spans="1:10" x14ac:dyDescent="0.35">
      <c r="A236" s="29" t="s">
        <v>665</v>
      </c>
      <c r="B236" s="29" t="s">
        <v>669</v>
      </c>
      <c r="C236" s="29" t="s">
        <v>229</v>
      </c>
      <c r="D236" s="29" t="s">
        <v>1065</v>
      </c>
      <c r="E236" s="29" t="s">
        <v>1065</v>
      </c>
      <c r="F236" s="29">
        <v>11</v>
      </c>
      <c r="G236" s="29" t="s">
        <v>956</v>
      </c>
      <c r="H236" s="31" t="s">
        <v>2039</v>
      </c>
      <c r="I236" s="29" t="s">
        <v>1067</v>
      </c>
      <c r="J236" s="31" t="s">
        <v>2086</v>
      </c>
    </row>
    <row r="237" spans="1:10" x14ac:dyDescent="0.35">
      <c r="A237" s="29" t="s">
        <v>665</v>
      </c>
      <c r="B237" s="29" t="s">
        <v>669</v>
      </c>
      <c r="C237" s="29" t="s">
        <v>230</v>
      </c>
      <c r="D237" s="29" t="s">
        <v>1065</v>
      </c>
      <c r="E237" s="29" t="s">
        <v>1065</v>
      </c>
      <c r="F237" s="29">
        <v>11</v>
      </c>
      <c r="G237" s="29" t="s">
        <v>957</v>
      </c>
      <c r="H237" s="31"/>
      <c r="I237" s="29" t="s">
        <v>644</v>
      </c>
      <c r="J237" s="31" t="s">
        <v>2087</v>
      </c>
    </row>
    <row r="238" spans="1:10" x14ac:dyDescent="0.35">
      <c r="A238" s="29" t="s">
        <v>665</v>
      </c>
      <c r="B238" s="29" t="s">
        <v>669</v>
      </c>
      <c r="C238" s="29" t="s">
        <v>231</v>
      </c>
      <c r="D238" s="29" t="s">
        <v>1065</v>
      </c>
      <c r="E238" s="29" t="s">
        <v>297</v>
      </c>
      <c r="F238" s="29">
        <v>5</v>
      </c>
      <c r="G238" s="29" t="s">
        <v>958</v>
      </c>
      <c r="H238" s="31"/>
      <c r="I238" s="29" t="s">
        <v>1851</v>
      </c>
      <c r="J238" s="31" t="s">
        <v>2087</v>
      </c>
    </row>
    <row r="239" spans="1:10" x14ac:dyDescent="0.35">
      <c r="A239" s="29" t="s">
        <v>665</v>
      </c>
      <c r="B239" s="29" t="s">
        <v>669</v>
      </c>
      <c r="C239" s="29" t="s">
        <v>232</v>
      </c>
      <c r="D239" s="29" t="s">
        <v>1065</v>
      </c>
      <c r="E239" s="29" t="s">
        <v>1065</v>
      </c>
      <c r="F239" s="29">
        <v>11</v>
      </c>
      <c r="G239" s="29" t="s">
        <v>959</v>
      </c>
      <c r="H239" s="31" t="s">
        <v>2040</v>
      </c>
      <c r="I239" s="29" t="s">
        <v>1067</v>
      </c>
      <c r="J239" s="31" t="s">
        <v>2086</v>
      </c>
    </row>
    <row r="240" spans="1:10" x14ac:dyDescent="0.35">
      <c r="A240" s="29" t="s">
        <v>665</v>
      </c>
      <c r="B240" s="29" t="s">
        <v>669</v>
      </c>
      <c r="C240" s="29" t="s">
        <v>233</v>
      </c>
      <c r="D240" s="29" t="s">
        <v>1065</v>
      </c>
      <c r="E240" s="29" t="s">
        <v>1065</v>
      </c>
      <c r="F240" s="29">
        <v>11</v>
      </c>
      <c r="G240" s="29" t="s">
        <v>960</v>
      </c>
      <c r="H240" s="31"/>
      <c r="I240" s="29" t="s">
        <v>444</v>
      </c>
      <c r="J240" s="31" t="s">
        <v>2087</v>
      </c>
    </row>
    <row r="241" spans="1:10" x14ac:dyDescent="0.35">
      <c r="A241" s="29" t="s">
        <v>665</v>
      </c>
      <c r="B241" s="29" t="s">
        <v>669</v>
      </c>
      <c r="C241" s="29" t="s">
        <v>234</v>
      </c>
      <c r="D241" s="29" t="s">
        <v>296</v>
      </c>
      <c r="E241" s="29" t="s">
        <v>297</v>
      </c>
      <c r="F241" s="29">
        <v>5</v>
      </c>
      <c r="G241" s="29" t="s">
        <v>961</v>
      </c>
      <c r="H241" s="31"/>
      <c r="I241" s="29" t="s">
        <v>445</v>
      </c>
      <c r="J241" s="31" t="s">
        <v>2087</v>
      </c>
    </row>
    <row r="242" spans="1:10" x14ac:dyDescent="0.35">
      <c r="A242" s="29" t="s">
        <v>665</v>
      </c>
      <c r="B242" s="29" t="s">
        <v>669</v>
      </c>
      <c r="C242" s="29" t="s">
        <v>235</v>
      </c>
      <c r="D242" s="29" t="s">
        <v>54</v>
      </c>
      <c r="E242" s="29" t="s">
        <v>55</v>
      </c>
      <c r="F242" s="29">
        <v>76</v>
      </c>
      <c r="G242" s="29" t="s">
        <v>962</v>
      </c>
      <c r="H242" s="31"/>
      <c r="I242" s="29" t="s">
        <v>645</v>
      </c>
      <c r="J242" s="31" t="s">
        <v>2087</v>
      </c>
    </row>
    <row r="243" spans="1:10" x14ac:dyDescent="0.35">
      <c r="A243" s="29" t="s">
        <v>665</v>
      </c>
      <c r="B243" s="29" t="s">
        <v>669</v>
      </c>
      <c r="C243" s="29" t="s">
        <v>236</v>
      </c>
      <c r="D243" s="29" t="s">
        <v>89</v>
      </c>
      <c r="E243" s="29" t="s">
        <v>90</v>
      </c>
      <c r="F243" s="29">
        <v>66</v>
      </c>
      <c r="G243" s="29" t="s">
        <v>963</v>
      </c>
      <c r="H243" s="31"/>
      <c r="I243" s="29" t="s">
        <v>646</v>
      </c>
      <c r="J243" s="31" t="s">
        <v>2087</v>
      </c>
    </row>
    <row r="244" spans="1:10" x14ac:dyDescent="0.35">
      <c r="A244" s="29" t="s">
        <v>665</v>
      </c>
      <c r="B244" s="29" t="s">
        <v>669</v>
      </c>
      <c r="C244" s="29" t="s">
        <v>237</v>
      </c>
      <c r="D244" s="29" t="s">
        <v>309</v>
      </c>
      <c r="E244" s="29" t="s">
        <v>310</v>
      </c>
      <c r="F244" s="29">
        <v>8</v>
      </c>
      <c r="G244" s="29" t="s">
        <v>964</v>
      </c>
      <c r="H244" s="31"/>
      <c r="I244" s="29" t="s">
        <v>647</v>
      </c>
      <c r="J244" s="31" t="s">
        <v>2087</v>
      </c>
    </row>
    <row r="245" spans="1:10" x14ac:dyDescent="0.35">
      <c r="A245" s="29" t="s">
        <v>665</v>
      </c>
      <c r="B245" s="29" t="s">
        <v>669</v>
      </c>
      <c r="C245" s="29" t="s">
        <v>238</v>
      </c>
      <c r="D245" s="29" t="s">
        <v>307</v>
      </c>
      <c r="E245" s="29" t="s">
        <v>308</v>
      </c>
      <c r="F245" s="29">
        <v>50</v>
      </c>
      <c r="G245" s="29" t="s">
        <v>965</v>
      </c>
      <c r="H245" s="31">
        <v>2176</v>
      </c>
      <c r="I245" s="29" t="s">
        <v>1214</v>
      </c>
      <c r="J245" s="31" t="s">
        <v>2087</v>
      </c>
    </row>
    <row r="246" spans="1:10" x14ac:dyDescent="0.35">
      <c r="A246" s="29" t="s">
        <v>665</v>
      </c>
      <c r="B246" s="29" t="s">
        <v>669</v>
      </c>
      <c r="C246" s="29" t="s">
        <v>239</v>
      </c>
      <c r="D246" s="29" t="s">
        <v>64</v>
      </c>
      <c r="E246" s="29" t="s">
        <v>65</v>
      </c>
      <c r="F246" s="29">
        <v>52</v>
      </c>
      <c r="G246" s="29" t="s">
        <v>966</v>
      </c>
      <c r="H246" s="31"/>
      <c r="I246" s="29" t="s">
        <v>1067</v>
      </c>
      <c r="J246" s="31" t="s">
        <v>2086</v>
      </c>
    </row>
    <row r="247" spans="1:10" x14ac:dyDescent="0.35">
      <c r="A247" s="29" t="s">
        <v>665</v>
      </c>
      <c r="B247" s="29" t="s">
        <v>669</v>
      </c>
      <c r="C247" s="29" t="s">
        <v>240</v>
      </c>
      <c r="D247" s="29" t="s">
        <v>318</v>
      </c>
      <c r="E247" s="29" t="s">
        <v>319</v>
      </c>
      <c r="F247" s="29">
        <v>47</v>
      </c>
      <c r="G247" s="29" t="s">
        <v>967</v>
      </c>
      <c r="H247" s="31"/>
      <c r="I247" s="29" t="s">
        <v>645</v>
      </c>
      <c r="J247" s="31" t="s">
        <v>2087</v>
      </c>
    </row>
    <row r="248" spans="1:10" x14ac:dyDescent="0.35">
      <c r="A248" s="29" t="s">
        <v>665</v>
      </c>
      <c r="B248" s="29" t="s">
        <v>669</v>
      </c>
      <c r="C248" s="29" t="s">
        <v>241</v>
      </c>
      <c r="D248" s="29" t="s">
        <v>307</v>
      </c>
      <c r="E248" s="29" t="s">
        <v>308</v>
      </c>
      <c r="F248" s="29">
        <v>50</v>
      </c>
      <c r="G248" s="29" t="s">
        <v>968</v>
      </c>
      <c r="H248" s="31"/>
      <c r="I248" s="29" t="s">
        <v>80</v>
      </c>
      <c r="J248" s="31" t="s">
        <v>2087</v>
      </c>
    </row>
    <row r="249" spans="1:10" x14ac:dyDescent="0.35">
      <c r="A249" s="29" t="s">
        <v>665</v>
      </c>
      <c r="B249" s="29" t="s">
        <v>669</v>
      </c>
      <c r="C249" s="29" t="s">
        <v>242</v>
      </c>
      <c r="D249" s="29" t="s">
        <v>309</v>
      </c>
      <c r="E249" s="29" t="s">
        <v>310</v>
      </c>
      <c r="F249" s="29">
        <v>8</v>
      </c>
      <c r="G249" s="29" t="s">
        <v>969</v>
      </c>
      <c r="H249" s="31"/>
      <c r="I249" s="29" t="s">
        <v>1156</v>
      </c>
      <c r="J249" s="31" t="s">
        <v>2087</v>
      </c>
    </row>
    <row r="250" spans="1:10" x14ac:dyDescent="0.35">
      <c r="A250" s="29" t="s">
        <v>665</v>
      </c>
      <c r="B250" s="29" t="s">
        <v>669</v>
      </c>
      <c r="C250" s="29" t="s">
        <v>243</v>
      </c>
      <c r="D250" s="29" t="s">
        <v>58</v>
      </c>
      <c r="E250" s="29" t="s">
        <v>59</v>
      </c>
      <c r="F250" s="29">
        <v>73</v>
      </c>
      <c r="G250" s="29" t="s">
        <v>970</v>
      </c>
      <c r="H250" s="31"/>
      <c r="I250" s="29" t="s">
        <v>613</v>
      </c>
      <c r="J250" s="31" t="s">
        <v>2087</v>
      </c>
    </row>
    <row r="251" spans="1:10" x14ac:dyDescent="0.35">
      <c r="A251" s="29" t="s">
        <v>665</v>
      </c>
      <c r="B251" s="29" t="s">
        <v>669</v>
      </c>
      <c r="C251" s="29" t="s">
        <v>244</v>
      </c>
      <c r="D251" s="29" t="s">
        <v>64</v>
      </c>
      <c r="E251" s="29" t="s">
        <v>65</v>
      </c>
      <c r="F251" s="29">
        <v>52</v>
      </c>
      <c r="G251" s="29" t="s">
        <v>971</v>
      </c>
      <c r="H251" s="31"/>
      <c r="I251" s="29" t="s">
        <v>450</v>
      </c>
      <c r="J251" s="31" t="s">
        <v>2087</v>
      </c>
    </row>
    <row r="252" spans="1:10" x14ac:dyDescent="0.35">
      <c r="A252" s="29" t="s">
        <v>665</v>
      </c>
      <c r="B252" s="29" t="s">
        <v>669</v>
      </c>
      <c r="C252" s="29" t="s">
        <v>247</v>
      </c>
      <c r="D252" s="29" t="s">
        <v>361</v>
      </c>
      <c r="E252" s="29" t="s">
        <v>362</v>
      </c>
      <c r="F252" s="29">
        <v>23</v>
      </c>
      <c r="G252" s="29" t="s">
        <v>973</v>
      </c>
      <c r="H252" s="31" t="s">
        <v>2041</v>
      </c>
      <c r="I252" s="29" t="s">
        <v>1067</v>
      </c>
      <c r="J252" s="31" t="s">
        <v>2086</v>
      </c>
    </row>
    <row r="253" spans="1:10" x14ac:dyDescent="0.35">
      <c r="A253" s="29" t="s">
        <v>665</v>
      </c>
      <c r="B253" s="29" t="s">
        <v>669</v>
      </c>
      <c r="C253" s="29" t="s">
        <v>248</v>
      </c>
      <c r="D253" s="29" t="s">
        <v>54</v>
      </c>
      <c r="E253" s="29" t="s">
        <v>55</v>
      </c>
      <c r="F253" s="29">
        <v>76</v>
      </c>
      <c r="G253" s="29" t="s">
        <v>974</v>
      </c>
      <c r="H253" s="31"/>
      <c r="I253" s="29" t="s">
        <v>392</v>
      </c>
      <c r="J253" s="31" t="s">
        <v>2087</v>
      </c>
    </row>
    <row r="254" spans="1:10" x14ac:dyDescent="0.35">
      <c r="A254" s="29" t="s">
        <v>665</v>
      </c>
      <c r="B254" s="29" t="s">
        <v>669</v>
      </c>
      <c r="C254" s="29" t="s">
        <v>249</v>
      </c>
      <c r="D254" s="29" t="s">
        <v>1065</v>
      </c>
      <c r="E254" s="29" t="s">
        <v>1065</v>
      </c>
      <c r="F254" s="29">
        <v>11</v>
      </c>
      <c r="G254" s="29" t="s">
        <v>975</v>
      </c>
      <c r="H254" s="31"/>
      <c r="I254" s="29" t="s">
        <v>649</v>
      </c>
      <c r="J254" s="31" t="s">
        <v>2087</v>
      </c>
    </row>
    <row r="255" spans="1:10" x14ac:dyDescent="0.35">
      <c r="A255" s="29" t="s">
        <v>665</v>
      </c>
      <c r="B255" s="29" t="s">
        <v>669</v>
      </c>
      <c r="C255" s="29" t="s">
        <v>552</v>
      </c>
      <c r="D255" s="29" t="s">
        <v>312</v>
      </c>
      <c r="E255" s="29" t="s">
        <v>313</v>
      </c>
      <c r="F255" s="29">
        <v>27</v>
      </c>
      <c r="G255" s="29" t="s">
        <v>978</v>
      </c>
      <c r="H255" s="31"/>
      <c r="I255" s="29" t="s">
        <v>1144</v>
      </c>
      <c r="J255" s="31" t="s">
        <v>2087</v>
      </c>
    </row>
    <row r="256" spans="1:10" x14ac:dyDescent="0.35">
      <c r="A256" s="29" t="s">
        <v>665</v>
      </c>
      <c r="B256" s="29" t="s">
        <v>669</v>
      </c>
      <c r="C256" s="29" t="s">
        <v>251</v>
      </c>
      <c r="D256" s="29" t="s">
        <v>360</v>
      </c>
      <c r="E256" s="29" t="s">
        <v>331</v>
      </c>
      <c r="F256" s="29">
        <v>95</v>
      </c>
      <c r="G256" s="29" t="s">
        <v>979</v>
      </c>
      <c r="H256" s="31"/>
      <c r="I256" s="29" t="s">
        <v>1144</v>
      </c>
      <c r="J256" s="31" t="s">
        <v>2087</v>
      </c>
    </row>
    <row r="257" spans="1:10" x14ac:dyDescent="0.35">
      <c r="A257" s="29" t="s">
        <v>665</v>
      </c>
      <c r="B257" s="29" t="s">
        <v>669</v>
      </c>
      <c r="C257" s="29" t="s">
        <v>253</v>
      </c>
      <c r="D257" s="29" t="s">
        <v>296</v>
      </c>
      <c r="E257" s="29" t="s">
        <v>297</v>
      </c>
      <c r="F257" s="29">
        <v>5</v>
      </c>
      <c r="G257" s="29" t="s">
        <v>375</v>
      </c>
      <c r="H257" s="31"/>
      <c r="I257" s="29" t="s">
        <v>599</v>
      </c>
      <c r="J257" s="31" t="s">
        <v>2087</v>
      </c>
    </row>
    <row r="258" spans="1:10" x14ac:dyDescent="0.35">
      <c r="A258" s="29" t="s">
        <v>665</v>
      </c>
      <c r="B258" s="29" t="s">
        <v>669</v>
      </c>
      <c r="C258" s="29" t="s">
        <v>254</v>
      </c>
      <c r="D258" s="29" t="s">
        <v>296</v>
      </c>
      <c r="E258" s="29" t="s">
        <v>297</v>
      </c>
      <c r="F258" s="29">
        <v>5</v>
      </c>
      <c r="G258" s="29" t="s">
        <v>981</v>
      </c>
      <c r="H258" s="31"/>
      <c r="I258" s="29" t="s">
        <v>1135</v>
      </c>
      <c r="J258" s="31" t="s">
        <v>2087</v>
      </c>
    </row>
    <row r="259" spans="1:10" x14ac:dyDescent="0.35">
      <c r="A259" s="29" t="s">
        <v>665</v>
      </c>
      <c r="B259" s="29" t="s">
        <v>669</v>
      </c>
      <c r="C259" s="29" t="s">
        <v>256</v>
      </c>
      <c r="D259" s="29" t="s">
        <v>54</v>
      </c>
      <c r="E259" s="29" t="s">
        <v>55</v>
      </c>
      <c r="F259" s="29">
        <v>76</v>
      </c>
      <c r="G259" s="29" t="s">
        <v>983</v>
      </c>
      <c r="H259" s="31"/>
      <c r="I259" s="29" t="s">
        <v>1900</v>
      </c>
      <c r="J259" s="31" t="s">
        <v>2087</v>
      </c>
    </row>
    <row r="260" spans="1:10" x14ac:dyDescent="0.35">
      <c r="A260" s="29" t="s">
        <v>665</v>
      </c>
      <c r="B260" s="29" t="s">
        <v>669</v>
      </c>
      <c r="C260" s="29" t="s">
        <v>258</v>
      </c>
      <c r="D260" s="29" t="s">
        <v>87</v>
      </c>
      <c r="E260" s="29" t="s">
        <v>88</v>
      </c>
      <c r="F260" s="29">
        <v>17</v>
      </c>
      <c r="G260" s="29" t="s">
        <v>985</v>
      </c>
      <c r="H260" s="31"/>
      <c r="I260" s="29" t="s">
        <v>1118</v>
      </c>
      <c r="J260" s="31" t="s">
        <v>2087</v>
      </c>
    </row>
    <row r="261" spans="1:10" x14ac:dyDescent="0.35">
      <c r="A261" s="29" t="s">
        <v>665</v>
      </c>
      <c r="B261" s="29" t="s">
        <v>669</v>
      </c>
      <c r="C261" s="29" t="s">
        <v>259</v>
      </c>
      <c r="D261" s="29" t="s">
        <v>60</v>
      </c>
      <c r="E261" s="29" t="s">
        <v>61</v>
      </c>
      <c r="F261" s="29">
        <v>63</v>
      </c>
      <c r="G261" s="29" t="s">
        <v>986</v>
      </c>
      <c r="H261" s="31"/>
      <c r="I261" s="29" t="s">
        <v>1096</v>
      </c>
      <c r="J261" s="31" t="s">
        <v>2087</v>
      </c>
    </row>
    <row r="262" spans="1:10" x14ac:dyDescent="0.35">
      <c r="A262" s="29" t="s">
        <v>665</v>
      </c>
      <c r="B262" s="29" t="s">
        <v>669</v>
      </c>
      <c r="C262" s="29" t="s">
        <v>261</v>
      </c>
      <c r="D262" s="29" t="s">
        <v>60</v>
      </c>
      <c r="E262" s="29" t="s">
        <v>61</v>
      </c>
      <c r="F262" s="29">
        <v>63</v>
      </c>
      <c r="G262" s="29" t="s">
        <v>988</v>
      </c>
      <c r="H262" s="31"/>
      <c r="I262" s="29" t="s">
        <v>1118</v>
      </c>
      <c r="J262" s="31" t="s">
        <v>2087</v>
      </c>
    </row>
    <row r="263" spans="1:10" x14ac:dyDescent="0.35">
      <c r="A263" s="29" t="s">
        <v>665</v>
      </c>
      <c r="B263" s="29" t="s">
        <v>669</v>
      </c>
      <c r="C263" s="29" t="s">
        <v>262</v>
      </c>
      <c r="D263" s="29" t="s">
        <v>361</v>
      </c>
      <c r="E263" s="29" t="s">
        <v>362</v>
      </c>
      <c r="F263" s="29">
        <v>23</v>
      </c>
      <c r="G263" s="29" t="s">
        <v>989</v>
      </c>
      <c r="H263" s="31"/>
      <c r="I263" s="29" t="s">
        <v>613</v>
      </c>
      <c r="J263" s="31" t="s">
        <v>2087</v>
      </c>
    </row>
    <row r="264" spans="1:10" x14ac:dyDescent="0.35">
      <c r="A264" s="29" t="s">
        <v>665</v>
      </c>
      <c r="B264" s="29" t="s">
        <v>669</v>
      </c>
      <c r="C264" s="29" t="s">
        <v>266</v>
      </c>
      <c r="D264" s="29" t="s">
        <v>294</v>
      </c>
      <c r="E264" s="29" t="s">
        <v>295</v>
      </c>
      <c r="F264" s="29">
        <v>68</v>
      </c>
      <c r="G264" s="29" t="s">
        <v>992</v>
      </c>
      <c r="H264" s="31"/>
      <c r="I264" s="29" t="s">
        <v>1428</v>
      </c>
      <c r="J264" s="31" t="s">
        <v>2087</v>
      </c>
    </row>
    <row r="265" spans="1:10" x14ac:dyDescent="0.35">
      <c r="A265" s="29" t="s">
        <v>665</v>
      </c>
      <c r="B265" s="29" t="s">
        <v>669</v>
      </c>
      <c r="C265" s="29" t="s">
        <v>268</v>
      </c>
      <c r="D265" s="29" t="s">
        <v>302</v>
      </c>
      <c r="E265" s="29" t="s">
        <v>303</v>
      </c>
      <c r="F265" s="29">
        <v>20</v>
      </c>
      <c r="G265" s="29" t="s">
        <v>993</v>
      </c>
      <c r="H265" s="31"/>
      <c r="I265" s="29" t="s">
        <v>1915</v>
      </c>
      <c r="J265" s="31" t="s">
        <v>2087</v>
      </c>
    </row>
    <row r="266" spans="1:10" x14ac:dyDescent="0.35">
      <c r="A266" s="29" t="s">
        <v>665</v>
      </c>
      <c r="B266" s="29" t="s">
        <v>669</v>
      </c>
      <c r="C266" s="29" t="s">
        <v>268</v>
      </c>
      <c r="D266" s="29" t="s">
        <v>302</v>
      </c>
      <c r="E266" s="29" t="s">
        <v>303</v>
      </c>
      <c r="F266" s="29">
        <v>20</v>
      </c>
      <c r="G266" s="29" t="s">
        <v>994</v>
      </c>
      <c r="H266" s="31"/>
      <c r="I266" s="29" t="s">
        <v>633</v>
      </c>
      <c r="J266" s="31" t="s">
        <v>2087</v>
      </c>
    </row>
    <row r="267" spans="1:10" x14ac:dyDescent="0.35">
      <c r="A267" s="29" t="s">
        <v>665</v>
      </c>
      <c r="B267" s="29" t="s">
        <v>669</v>
      </c>
      <c r="C267" s="29" t="s">
        <v>269</v>
      </c>
      <c r="D267" s="29" t="s">
        <v>304</v>
      </c>
      <c r="E267" s="29" t="s">
        <v>305</v>
      </c>
      <c r="F267" s="29">
        <v>54</v>
      </c>
      <c r="G267" s="29" t="s">
        <v>995</v>
      </c>
      <c r="H267" s="31"/>
      <c r="I267" s="29" t="s">
        <v>1915</v>
      </c>
      <c r="J267" s="31" t="s">
        <v>2087</v>
      </c>
    </row>
    <row r="268" spans="1:10" x14ac:dyDescent="0.35">
      <c r="A268" s="29" t="s">
        <v>665</v>
      </c>
      <c r="B268" s="29" t="s">
        <v>669</v>
      </c>
      <c r="C268" s="29" t="s">
        <v>270</v>
      </c>
      <c r="D268" s="29" t="s">
        <v>332</v>
      </c>
      <c r="E268" s="29" t="s">
        <v>332</v>
      </c>
      <c r="F268" s="29">
        <v>81</v>
      </c>
      <c r="G268" s="29" t="s">
        <v>996</v>
      </c>
      <c r="H268" s="31"/>
      <c r="I268" s="29" t="s">
        <v>452</v>
      </c>
      <c r="J268" s="31" t="s">
        <v>2087</v>
      </c>
    </row>
    <row r="269" spans="1:10" x14ac:dyDescent="0.35">
      <c r="A269" s="29" t="s">
        <v>665</v>
      </c>
      <c r="B269" s="29" t="s">
        <v>669</v>
      </c>
      <c r="C269" s="29" t="s">
        <v>271</v>
      </c>
      <c r="D269" s="29" t="s">
        <v>318</v>
      </c>
      <c r="E269" s="29" t="s">
        <v>319</v>
      </c>
      <c r="F269" s="29">
        <v>47</v>
      </c>
      <c r="G269" s="29" t="s">
        <v>377</v>
      </c>
      <c r="H269" s="31"/>
      <c r="I269" s="29" t="s">
        <v>1217</v>
      </c>
      <c r="J269" s="31" t="s">
        <v>2087</v>
      </c>
    </row>
    <row r="270" spans="1:10" x14ac:dyDescent="0.35">
      <c r="A270" s="29" t="s">
        <v>665</v>
      </c>
      <c r="B270" s="29" t="s">
        <v>669</v>
      </c>
      <c r="C270" s="29" t="s">
        <v>272</v>
      </c>
      <c r="D270" s="29" t="s">
        <v>309</v>
      </c>
      <c r="E270" s="29" t="s">
        <v>310</v>
      </c>
      <c r="F270" s="29">
        <v>8</v>
      </c>
      <c r="G270" s="29" t="s">
        <v>997</v>
      </c>
      <c r="H270" s="31"/>
      <c r="I270" s="29" t="s">
        <v>387</v>
      </c>
      <c r="J270" s="31" t="s">
        <v>2087</v>
      </c>
    </row>
    <row r="271" spans="1:10" x14ac:dyDescent="0.35">
      <c r="A271" s="29" t="s">
        <v>665</v>
      </c>
      <c r="B271" s="29" t="s">
        <v>669</v>
      </c>
      <c r="C271" s="29" t="s">
        <v>273</v>
      </c>
      <c r="D271" s="29" t="s">
        <v>348</v>
      </c>
      <c r="E271" s="29" t="s">
        <v>349</v>
      </c>
      <c r="F271" s="29">
        <v>13</v>
      </c>
      <c r="G271" s="29" t="s">
        <v>378</v>
      </c>
      <c r="H271" s="31">
        <v>2413</v>
      </c>
      <c r="I271" s="29" t="s">
        <v>1924</v>
      </c>
      <c r="J271" s="31" t="s">
        <v>2087</v>
      </c>
    </row>
    <row r="272" spans="1:10" x14ac:dyDescent="0.35">
      <c r="A272" s="29" t="s">
        <v>665</v>
      </c>
      <c r="B272" s="29" t="s">
        <v>669</v>
      </c>
      <c r="C272" s="29" t="s">
        <v>274</v>
      </c>
      <c r="D272" s="29" t="s">
        <v>318</v>
      </c>
      <c r="E272" s="29" t="s">
        <v>319</v>
      </c>
      <c r="F272" s="29">
        <v>47</v>
      </c>
      <c r="G272" s="29" t="s">
        <v>998</v>
      </c>
      <c r="H272" s="31"/>
      <c r="I272" s="29" t="s">
        <v>1214</v>
      </c>
      <c r="J272" s="31" t="s">
        <v>2087</v>
      </c>
    </row>
    <row r="273" spans="1:10" x14ac:dyDescent="0.35">
      <c r="A273" s="29" t="s">
        <v>665</v>
      </c>
      <c r="B273" s="29" t="s">
        <v>669</v>
      </c>
      <c r="C273" s="29" t="s">
        <v>275</v>
      </c>
      <c r="D273" s="29" t="s">
        <v>320</v>
      </c>
      <c r="E273" s="29" t="s">
        <v>321</v>
      </c>
      <c r="F273" s="29">
        <v>44</v>
      </c>
      <c r="G273" s="29" t="s">
        <v>379</v>
      </c>
      <c r="H273" s="31"/>
      <c r="I273" s="29" t="s">
        <v>1926</v>
      </c>
      <c r="J273" s="31" t="s">
        <v>2087</v>
      </c>
    </row>
    <row r="274" spans="1:10" x14ac:dyDescent="0.35">
      <c r="A274" s="29" t="s">
        <v>665</v>
      </c>
      <c r="B274" s="29" t="s">
        <v>669</v>
      </c>
      <c r="C274" s="29" t="s">
        <v>276</v>
      </c>
      <c r="D274" s="29" t="s">
        <v>307</v>
      </c>
      <c r="E274" s="29" t="s">
        <v>308</v>
      </c>
      <c r="F274" s="29">
        <v>50</v>
      </c>
      <c r="G274" s="29" t="s">
        <v>999</v>
      </c>
      <c r="H274" s="31"/>
      <c r="I274" s="29" t="s">
        <v>1929</v>
      </c>
      <c r="J274" s="31" t="s">
        <v>2087</v>
      </c>
    </row>
    <row r="275" spans="1:10" x14ac:dyDescent="0.35">
      <c r="A275" s="29" t="s">
        <v>665</v>
      </c>
      <c r="B275" s="29" t="s">
        <v>669</v>
      </c>
      <c r="C275" s="29" t="s">
        <v>277</v>
      </c>
      <c r="D275" s="29" t="s">
        <v>58</v>
      </c>
      <c r="E275" s="29" t="s">
        <v>59</v>
      </c>
      <c r="F275" s="29">
        <v>73</v>
      </c>
      <c r="G275" s="29" t="s">
        <v>1000</v>
      </c>
      <c r="H275" s="31" t="s">
        <v>2042</v>
      </c>
      <c r="I275" s="29" t="s">
        <v>1214</v>
      </c>
      <c r="J275" s="31" t="s">
        <v>2087</v>
      </c>
    </row>
    <row r="276" spans="1:10" x14ac:dyDescent="0.35">
      <c r="A276" s="29" t="s">
        <v>665</v>
      </c>
      <c r="B276" s="29" t="s">
        <v>669</v>
      </c>
      <c r="C276" s="29" t="s">
        <v>278</v>
      </c>
      <c r="D276" s="29" t="s">
        <v>318</v>
      </c>
      <c r="E276" s="29" t="s">
        <v>319</v>
      </c>
      <c r="F276" s="29">
        <v>47</v>
      </c>
      <c r="G276" s="29" t="s">
        <v>594</v>
      </c>
      <c r="H276" s="31"/>
      <c r="I276" s="29" t="s">
        <v>1468</v>
      </c>
      <c r="J276" s="31" t="s">
        <v>2087</v>
      </c>
    </row>
    <row r="277" spans="1:10" x14ac:dyDescent="0.35">
      <c r="A277" s="29" t="s">
        <v>665</v>
      </c>
      <c r="B277" s="29" t="s">
        <v>669</v>
      </c>
      <c r="C277" s="29" t="s">
        <v>279</v>
      </c>
      <c r="D277" s="29" t="s">
        <v>300</v>
      </c>
      <c r="E277" s="29" t="s">
        <v>301</v>
      </c>
      <c r="F277" s="29">
        <v>18</v>
      </c>
      <c r="G277" s="29" t="s">
        <v>1001</v>
      </c>
      <c r="H277" s="31"/>
      <c r="I277" s="29" t="s">
        <v>1935</v>
      </c>
      <c r="J277" s="31" t="s">
        <v>2087</v>
      </c>
    </row>
    <row r="278" spans="1:10" x14ac:dyDescent="0.35">
      <c r="A278" s="29" t="s">
        <v>665</v>
      </c>
      <c r="B278" s="29" t="s">
        <v>669</v>
      </c>
      <c r="C278" s="29" t="s">
        <v>280</v>
      </c>
      <c r="D278" s="29" t="s">
        <v>64</v>
      </c>
      <c r="E278" s="29" t="s">
        <v>65</v>
      </c>
      <c r="F278" s="29">
        <v>52</v>
      </c>
      <c r="G278" s="29" t="s">
        <v>1002</v>
      </c>
      <c r="H278" s="31"/>
      <c r="I278" s="29" t="s">
        <v>1115</v>
      </c>
      <c r="J278" s="31" t="s">
        <v>2087</v>
      </c>
    </row>
    <row r="279" spans="1:10" x14ac:dyDescent="0.35">
      <c r="A279" s="29" t="s">
        <v>665</v>
      </c>
      <c r="B279" s="29" t="s">
        <v>669</v>
      </c>
      <c r="C279" s="29" t="s">
        <v>281</v>
      </c>
      <c r="D279" s="29" t="s">
        <v>62</v>
      </c>
      <c r="E279" s="29" t="s">
        <v>63</v>
      </c>
      <c r="F279" s="29">
        <v>19</v>
      </c>
      <c r="G279" s="29" t="s">
        <v>1003</v>
      </c>
      <c r="H279" s="31"/>
      <c r="I279" s="29" t="s">
        <v>1115</v>
      </c>
      <c r="J279" s="31" t="s">
        <v>2087</v>
      </c>
    </row>
    <row r="280" spans="1:10" x14ac:dyDescent="0.35">
      <c r="A280" s="29" t="s">
        <v>665</v>
      </c>
      <c r="B280" s="29" t="s">
        <v>669</v>
      </c>
      <c r="C280" s="29" t="s">
        <v>282</v>
      </c>
      <c r="D280" s="29" t="s">
        <v>338</v>
      </c>
      <c r="E280" s="29" t="s">
        <v>329</v>
      </c>
      <c r="F280" s="29">
        <v>86</v>
      </c>
      <c r="G280" s="29" t="s">
        <v>1004</v>
      </c>
      <c r="H280" s="31">
        <v>2180</v>
      </c>
      <c r="I280" s="29" t="s">
        <v>1214</v>
      </c>
      <c r="J280" s="31" t="s">
        <v>2087</v>
      </c>
    </row>
    <row r="281" spans="1:10" x14ac:dyDescent="0.35">
      <c r="A281" s="29" t="s">
        <v>665</v>
      </c>
      <c r="B281" s="29" t="s">
        <v>669</v>
      </c>
      <c r="C281" s="29" t="s">
        <v>285</v>
      </c>
      <c r="D281" s="29" t="s">
        <v>296</v>
      </c>
      <c r="E281" s="29" t="s">
        <v>297</v>
      </c>
      <c r="F281" s="29">
        <v>5</v>
      </c>
      <c r="G281" s="29" t="s">
        <v>1008</v>
      </c>
      <c r="H281" s="31"/>
      <c r="I281" s="29" t="s">
        <v>1943</v>
      </c>
      <c r="J281" s="31" t="s">
        <v>2087</v>
      </c>
    </row>
    <row r="282" spans="1:10" x14ac:dyDescent="0.35">
      <c r="A282" s="29" t="s">
        <v>665</v>
      </c>
      <c r="B282" s="29" t="s">
        <v>669</v>
      </c>
      <c r="C282" s="29" t="s">
        <v>286</v>
      </c>
      <c r="D282" s="29" t="s">
        <v>54</v>
      </c>
      <c r="E282" s="29" t="s">
        <v>55</v>
      </c>
      <c r="F282" s="29">
        <v>76</v>
      </c>
      <c r="G282" s="29" t="s">
        <v>1009</v>
      </c>
      <c r="H282" s="31"/>
      <c r="I282" s="29" t="s">
        <v>1192</v>
      </c>
      <c r="J282" s="31" t="s">
        <v>2087</v>
      </c>
    </row>
    <row r="283" spans="1:10" x14ac:dyDescent="0.35">
      <c r="A283" s="29" t="s">
        <v>665</v>
      </c>
      <c r="B283" s="29" t="s">
        <v>669</v>
      </c>
      <c r="C283" s="29" t="s">
        <v>287</v>
      </c>
      <c r="D283" s="29" t="s">
        <v>1065</v>
      </c>
      <c r="E283" s="29" t="s">
        <v>1065</v>
      </c>
      <c r="F283" s="29">
        <v>11</v>
      </c>
      <c r="G283" s="29" t="s">
        <v>1010</v>
      </c>
      <c r="H283" s="31"/>
      <c r="I283" s="29" t="s">
        <v>81</v>
      </c>
      <c r="J283" s="31" t="s">
        <v>2087</v>
      </c>
    </row>
    <row r="284" spans="1:10" x14ac:dyDescent="0.35">
      <c r="A284" s="29" t="s">
        <v>665</v>
      </c>
      <c r="B284" s="29" t="s">
        <v>669</v>
      </c>
      <c r="C284" s="29" t="s">
        <v>288</v>
      </c>
      <c r="D284" s="29" t="s">
        <v>304</v>
      </c>
      <c r="E284" s="29" t="s">
        <v>305</v>
      </c>
      <c r="F284" s="29">
        <v>54</v>
      </c>
      <c r="G284" s="29" t="s">
        <v>1011</v>
      </c>
      <c r="H284" s="31"/>
      <c r="I284" s="29" t="s">
        <v>462</v>
      </c>
      <c r="J284" s="31" t="s">
        <v>2087</v>
      </c>
    </row>
    <row r="285" spans="1:10" x14ac:dyDescent="0.35">
      <c r="A285" s="29" t="s">
        <v>665</v>
      </c>
      <c r="B285" s="29" t="s">
        <v>669</v>
      </c>
      <c r="C285" s="29" t="s">
        <v>289</v>
      </c>
      <c r="D285" s="29" t="s">
        <v>66</v>
      </c>
      <c r="E285" s="29" t="s">
        <v>67</v>
      </c>
      <c r="F285" s="29">
        <v>15</v>
      </c>
      <c r="G285" s="29" t="s">
        <v>1012</v>
      </c>
      <c r="H285" s="31"/>
      <c r="I285" s="29" t="s">
        <v>1144</v>
      </c>
      <c r="J285" s="31" t="s">
        <v>2087</v>
      </c>
    </row>
    <row r="286" spans="1:10" x14ac:dyDescent="0.35">
      <c r="A286" s="29" t="s">
        <v>665</v>
      </c>
      <c r="B286" s="29" t="s">
        <v>669</v>
      </c>
      <c r="C286" s="29" t="s">
        <v>290</v>
      </c>
      <c r="D286" s="29" t="s">
        <v>58</v>
      </c>
      <c r="E286" s="29" t="s">
        <v>59</v>
      </c>
      <c r="F286" s="29">
        <v>73</v>
      </c>
      <c r="G286" s="29" t="s">
        <v>1013</v>
      </c>
      <c r="H286" s="31"/>
      <c r="I286" s="29" t="s">
        <v>611</v>
      </c>
      <c r="J286" s="31" t="s">
        <v>2087</v>
      </c>
    </row>
    <row r="287" spans="1:10" x14ac:dyDescent="0.35">
      <c r="A287" s="29" t="s">
        <v>665</v>
      </c>
      <c r="B287" s="29" t="s">
        <v>669</v>
      </c>
      <c r="C287" s="29" t="s">
        <v>291</v>
      </c>
      <c r="D287" s="29" t="s">
        <v>296</v>
      </c>
      <c r="E287" s="29" t="s">
        <v>297</v>
      </c>
      <c r="F287" s="29">
        <v>5</v>
      </c>
      <c r="G287" s="29" t="s">
        <v>1014</v>
      </c>
      <c r="H287" s="31"/>
      <c r="I287" s="29" t="s">
        <v>1135</v>
      </c>
      <c r="J287" s="31" t="s">
        <v>2087</v>
      </c>
    </row>
    <row r="288" spans="1:10" x14ac:dyDescent="0.35">
      <c r="A288" s="29" t="s">
        <v>665</v>
      </c>
      <c r="B288" s="29" t="s">
        <v>669</v>
      </c>
      <c r="C288" s="29" t="s">
        <v>292</v>
      </c>
      <c r="D288" s="29" t="s">
        <v>54</v>
      </c>
      <c r="E288" s="29" t="s">
        <v>55</v>
      </c>
      <c r="F288" s="29">
        <v>76</v>
      </c>
      <c r="G288" s="29" t="s">
        <v>1015</v>
      </c>
      <c r="H288" s="31">
        <v>1312</v>
      </c>
      <c r="I288" s="29" t="s">
        <v>1067</v>
      </c>
      <c r="J288" s="31" t="s">
        <v>2086</v>
      </c>
    </row>
    <row r="289" spans="1:10" x14ac:dyDescent="0.35">
      <c r="A289" s="29" t="s">
        <v>665</v>
      </c>
      <c r="B289" s="29" t="s">
        <v>669</v>
      </c>
      <c r="C289" s="29" t="s">
        <v>293</v>
      </c>
      <c r="D289" s="29" t="s">
        <v>364</v>
      </c>
      <c r="E289" s="29" t="s">
        <v>365</v>
      </c>
      <c r="F289" s="29">
        <v>97</v>
      </c>
      <c r="G289" s="29" t="s">
        <v>1016</v>
      </c>
      <c r="H289" s="31"/>
      <c r="I289" s="29" t="s">
        <v>387</v>
      </c>
      <c r="J289" s="31" t="s">
        <v>1097</v>
      </c>
    </row>
    <row r="290" spans="1:10" x14ac:dyDescent="0.35">
      <c r="A290" s="29"/>
      <c r="B290" s="29"/>
      <c r="C290" s="29" t="s">
        <v>479</v>
      </c>
      <c r="D290" s="29" t="s">
        <v>347</v>
      </c>
      <c r="E290" s="29" t="s">
        <v>321</v>
      </c>
      <c r="F290" s="29">
        <v>44</v>
      </c>
      <c r="G290" s="29" t="s">
        <v>1151</v>
      </c>
      <c r="H290" s="31" t="s">
        <v>2043</v>
      </c>
      <c r="I290" s="29" t="s">
        <v>1150</v>
      </c>
      <c r="J290" s="31" t="s">
        <v>2087</v>
      </c>
    </row>
    <row r="291" spans="1:10" x14ac:dyDescent="0.35">
      <c r="A291" s="29"/>
      <c r="B291" s="29"/>
      <c r="C291" s="29" t="s">
        <v>1159</v>
      </c>
      <c r="D291" s="29" t="s">
        <v>307</v>
      </c>
      <c r="E291" s="29" t="s">
        <v>308</v>
      </c>
      <c r="F291" s="29">
        <v>50</v>
      </c>
      <c r="G291" s="29" t="s">
        <v>1160</v>
      </c>
      <c r="H291" s="31"/>
      <c r="I291" s="29" t="s">
        <v>441</v>
      </c>
      <c r="J291" s="31" t="s">
        <v>2087</v>
      </c>
    </row>
    <row r="292" spans="1:10" x14ac:dyDescent="0.35">
      <c r="A292" s="29"/>
      <c r="B292" s="29"/>
      <c r="C292" s="29" t="s">
        <v>1225</v>
      </c>
      <c r="D292" s="29" t="s">
        <v>333</v>
      </c>
      <c r="E292" s="29" t="s">
        <v>332</v>
      </c>
      <c r="F292" s="29">
        <v>81</v>
      </c>
      <c r="G292" s="29" t="s">
        <v>1226</v>
      </c>
      <c r="H292" s="31"/>
      <c r="I292" s="29" t="s">
        <v>407</v>
      </c>
      <c r="J292" s="31" t="s">
        <v>2086</v>
      </c>
    </row>
    <row r="293" spans="1:10" x14ac:dyDescent="0.35">
      <c r="A293" s="29"/>
      <c r="B293" s="29"/>
      <c r="C293" s="29" t="s">
        <v>1229</v>
      </c>
      <c r="D293" s="29" t="s">
        <v>307</v>
      </c>
      <c r="E293" s="29" t="s">
        <v>308</v>
      </c>
      <c r="F293" s="29">
        <v>50</v>
      </c>
      <c r="G293" s="29" t="s">
        <v>1230</v>
      </c>
      <c r="H293" s="31"/>
      <c r="I293" s="29" t="s">
        <v>1232</v>
      </c>
      <c r="J293" s="31" t="s">
        <v>2086</v>
      </c>
    </row>
    <row r="294" spans="1:10" x14ac:dyDescent="0.35">
      <c r="A294" s="29"/>
      <c r="B294" s="29"/>
      <c r="C294" s="29" t="s">
        <v>1234</v>
      </c>
      <c r="D294" s="29" t="s">
        <v>300</v>
      </c>
      <c r="E294" s="29" t="s">
        <v>301</v>
      </c>
      <c r="F294" s="29">
        <v>18</v>
      </c>
      <c r="G294" s="29" t="s">
        <v>1235</v>
      </c>
      <c r="H294" s="31"/>
      <c r="I294" s="29" t="s">
        <v>1237</v>
      </c>
      <c r="J294" s="31" t="s">
        <v>2086</v>
      </c>
    </row>
    <row r="295" spans="1:10" x14ac:dyDescent="0.35">
      <c r="A295" s="29"/>
      <c r="B295" s="29"/>
      <c r="C295" s="29" t="s">
        <v>1238</v>
      </c>
      <c r="D295" s="29" t="s">
        <v>338</v>
      </c>
      <c r="E295" s="29" t="s">
        <v>329</v>
      </c>
      <c r="F295" s="29">
        <v>86</v>
      </c>
      <c r="G295" s="29" t="s">
        <v>1239</v>
      </c>
      <c r="H295" s="31"/>
      <c r="I295" s="29" t="s">
        <v>1241</v>
      </c>
      <c r="J295" s="31" t="s">
        <v>2087</v>
      </c>
    </row>
    <row r="296" spans="1:10" x14ac:dyDescent="0.35">
      <c r="A296" s="29"/>
      <c r="B296" s="29"/>
      <c r="C296" s="29" t="s">
        <v>1263</v>
      </c>
      <c r="D296" s="29" t="s">
        <v>1065</v>
      </c>
      <c r="E296" s="29" t="s">
        <v>1065</v>
      </c>
      <c r="F296" s="29">
        <v>11</v>
      </c>
      <c r="G296" s="29" t="s">
        <v>2044</v>
      </c>
      <c r="H296" s="31" t="s">
        <v>2045</v>
      </c>
      <c r="I296" s="29" t="s">
        <v>1067</v>
      </c>
      <c r="J296" s="31" t="s">
        <v>2086</v>
      </c>
    </row>
    <row r="297" spans="1:10" x14ac:dyDescent="0.35">
      <c r="A297" s="29"/>
      <c r="B297" s="29"/>
      <c r="C297" s="29" t="s">
        <v>1267</v>
      </c>
      <c r="D297" s="29" t="s">
        <v>1065</v>
      </c>
      <c r="E297" s="29" t="s">
        <v>1065</v>
      </c>
      <c r="F297" s="29">
        <v>11</v>
      </c>
      <c r="G297" s="29" t="s">
        <v>2046</v>
      </c>
      <c r="H297" s="31">
        <v>1231</v>
      </c>
      <c r="I297" s="29" t="s">
        <v>1067</v>
      </c>
      <c r="J297" s="31" t="s">
        <v>2086</v>
      </c>
    </row>
    <row r="298" spans="1:10" x14ac:dyDescent="0.35">
      <c r="A298" s="29"/>
      <c r="B298" s="29"/>
      <c r="C298" s="29" t="s">
        <v>1271</v>
      </c>
      <c r="D298" s="29" t="s">
        <v>1065</v>
      </c>
      <c r="E298" s="29" t="s">
        <v>1065</v>
      </c>
      <c r="F298" s="29">
        <v>11</v>
      </c>
      <c r="G298" s="29" t="s">
        <v>1272</v>
      </c>
      <c r="H298" s="31"/>
      <c r="I298" s="29" t="s">
        <v>439</v>
      </c>
      <c r="J298" s="31" t="s">
        <v>2087</v>
      </c>
    </row>
    <row r="299" spans="1:10" x14ac:dyDescent="0.35">
      <c r="A299" s="29"/>
      <c r="B299" s="29"/>
      <c r="C299" s="29" t="s">
        <v>1274</v>
      </c>
      <c r="D299" s="29" t="s">
        <v>1065</v>
      </c>
      <c r="E299" s="29" t="s">
        <v>1065</v>
      </c>
      <c r="F299" s="29">
        <v>11</v>
      </c>
      <c r="G299" s="29" t="s">
        <v>1275</v>
      </c>
      <c r="H299" s="31"/>
      <c r="I299" s="29" t="s">
        <v>439</v>
      </c>
      <c r="J299" s="31" t="s">
        <v>2087</v>
      </c>
    </row>
    <row r="300" spans="1:10" x14ac:dyDescent="0.35">
      <c r="A300" s="29"/>
      <c r="B300" s="29"/>
      <c r="C300" s="29" t="s">
        <v>1278</v>
      </c>
      <c r="D300" s="29" t="s">
        <v>54</v>
      </c>
      <c r="E300" s="29" t="s">
        <v>55</v>
      </c>
      <c r="F300" s="29">
        <v>76</v>
      </c>
      <c r="G300" s="29" t="s">
        <v>2047</v>
      </c>
      <c r="H300" s="31"/>
      <c r="I300" s="29" t="s">
        <v>598</v>
      </c>
      <c r="J300" s="31" t="s">
        <v>2087</v>
      </c>
    </row>
    <row r="301" spans="1:10" x14ac:dyDescent="0.35">
      <c r="A301" s="29"/>
      <c r="B301" s="29"/>
      <c r="C301" s="29" t="s">
        <v>1283</v>
      </c>
      <c r="D301" s="29" t="s">
        <v>62</v>
      </c>
      <c r="E301" s="29" t="s">
        <v>63</v>
      </c>
      <c r="F301" s="29">
        <v>19</v>
      </c>
      <c r="G301" s="29" t="s">
        <v>2048</v>
      </c>
      <c r="H301" s="31">
        <v>1343</v>
      </c>
      <c r="I301" s="29" t="s">
        <v>1282</v>
      </c>
      <c r="J301" s="31" t="s">
        <v>2087</v>
      </c>
    </row>
    <row r="302" spans="1:10" x14ac:dyDescent="0.35">
      <c r="A302" s="29"/>
      <c r="B302" s="29"/>
      <c r="C302" s="29" t="s">
        <v>1287</v>
      </c>
      <c r="D302" s="29" t="s">
        <v>64</v>
      </c>
      <c r="E302" s="29" t="s">
        <v>65</v>
      </c>
      <c r="F302" s="29">
        <v>52</v>
      </c>
      <c r="G302" s="29" t="s">
        <v>1288</v>
      </c>
      <c r="H302" s="31"/>
      <c r="I302" s="29" t="s">
        <v>617</v>
      </c>
      <c r="J302" s="31" t="s">
        <v>2087</v>
      </c>
    </row>
    <row r="303" spans="1:10" x14ac:dyDescent="0.35">
      <c r="A303" s="29"/>
      <c r="B303" s="29"/>
      <c r="C303" s="29" t="s">
        <v>1293</v>
      </c>
      <c r="D303" s="29" t="s">
        <v>309</v>
      </c>
      <c r="E303" s="29" t="s">
        <v>310</v>
      </c>
      <c r="F303" s="29">
        <v>8</v>
      </c>
      <c r="G303" s="29" t="s">
        <v>1294</v>
      </c>
      <c r="H303" s="31">
        <v>1204</v>
      </c>
      <c r="I303" s="29" t="s">
        <v>1067</v>
      </c>
      <c r="J303" s="31" t="s">
        <v>2086</v>
      </c>
    </row>
    <row r="304" spans="1:10" x14ac:dyDescent="0.35">
      <c r="A304" s="29"/>
      <c r="B304" s="29"/>
      <c r="C304" s="29" t="s">
        <v>1295</v>
      </c>
      <c r="D304" s="29" t="s">
        <v>348</v>
      </c>
      <c r="E304" s="29" t="s">
        <v>349</v>
      </c>
      <c r="F304" s="29">
        <v>13</v>
      </c>
      <c r="G304" s="29" t="s">
        <v>1296</v>
      </c>
      <c r="H304" s="31">
        <v>1205</v>
      </c>
      <c r="I304" s="29" t="s">
        <v>1067</v>
      </c>
      <c r="J304" s="31" t="s">
        <v>2086</v>
      </c>
    </row>
    <row r="305" spans="1:10" x14ac:dyDescent="0.35">
      <c r="A305" s="29"/>
      <c r="B305" s="29"/>
      <c r="C305" s="29" t="s">
        <v>1298</v>
      </c>
      <c r="D305" s="29" t="s">
        <v>304</v>
      </c>
      <c r="E305" s="29" t="s">
        <v>305</v>
      </c>
      <c r="F305" s="29">
        <v>54</v>
      </c>
      <c r="G305" s="29" t="s">
        <v>2049</v>
      </c>
      <c r="H305" s="31" t="s">
        <v>2050</v>
      </c>
      <c r="I305" s="29" t="s">
        <v>1067</v>
      </c>
      <c r="J305" s="31" t="s">
        <v>2086</v>
      </c>
    </row>
    <row r="306" spans="1:10" x14ac:dyDescent="0.35">
      <c r="A306" s="29"/>
      <c r="B306" s="29"/>
      <c r="C306" s="29" t="s">
        <v>1302</v>
      </c>
      <c r="D306" s="29" t="s">
        <v>294</v>
      </c>
      <c r="E306" s="29" t="s">
        <v>295</v>
      </c>
      <c r="F306" s="29">
        <v>68</v>
      </c>
      <c r="G306" s="29" t="s">
        <v>2051</v>
      </c>
      <c r="H306" s="31" t="s">
        <v>2052</v>
      </c>
      <c r="I306" s="29" t="s">
        <v>1067</v>
      </c>
      <c r="J306" s="31" t="s">
        <v>2086</v>
      </c>
    </row>
    <row r="307" spans="1:10" x14ac:dyDescent="0.35">
      <c r="A307" s="29"/>
      <c r="B307" s="29"/>
      <c r="C307" s="29" t="s">
        <v>1306</v>
      </c>
      <c r="D307" s="29" t="s">
        <v>307</v>
      </c>
      <c r="E307" s="29" t="s">
        <v>308</v>
      </c>
      <c r="F307" s="29">
        <v>50</v>
      </c>
      <c r="G307" s="29" t="s">
        <v>1307</v>
      </c>
      <c r="H307" s="31">
        <v>1320</v>
      </c>
      <c r="I307" s="29" t="s">
        <v>1067</v>
      </c>
      <c r="J307" s="31" t="s">
        <v>2086</v>
      </c>
    </row>
    <row r="308" spans="1:10" x14ac:dyDescent="0.35">
      <c r="A308" s="29"/>
      <c r="B308" s="29"/>
      <c r="C308" s="29" t="s">
        <v>1308</v>
      </c>
      <c r="D308" s="29" t="s">
        <v>307</v>
      </c>
      <c r="E308" s="29" t="s">
        <v>308</v>
      </c>
      <c r="F308" s="29">
        <v>50</v>
      </c>
      <c r="G308" s="29" t="s">
        <v>1309</v>
      </c>
      <c r="H308" s="31">
        <v>1314</v>
      </c>
      <c r="I308" s="29" t="s">
        <v>1067</v>
      </c>
      <c r="J308" s="31" t="s">
        <v>2086</v>
      </c>
    </row>
    <row r="309" spans="1:10" x14ac:dyDescent="0.35">
      <c r="A309" s="29"/>
      <c r="B309" s="29"/>
      <c r="C309" s="29" t="s">
        <v>1310</v>
      </c>
      <c r="D309" s="29" t="s">
        <v>348</v>
      </c>
      <c r="E309" s="29" t="s">
        <v>349</v>
      </c>
      <c r="F309" s="29">
        <v>13</v>
      </c>
      <c r="G309" s="29" t="s">
        <v>1311</v>
      </c>
      <c r="H309" s="31">
        <v>1362</v>
      </c>
      <c r="I309" s="29" t="s">
        <v>1067</v>
      </c>
      <c r="J309" s="31" t="s">
        <v>2086</v>
      </c>
    </row>
    <row r="310" spans="1:10" x14ac:dyDescent="0.35">
      <c r="A310" s="29"/>
      <c r="B310" s="29"/>
      <c r="C310" s="29" t="s">
        <v>1322</v>
      </c>
      <c r="D310" s="29" t="s">
        <v>1065</v>
      </c>
      <c r="E310" s="29" t="s">
        <v>1065</v>
      </c>
      <c r="F310" s="29">
        <v>11</v>
      </c>
      <c r="G310" s="29" t="s">
        <v>2053</v>
      </c>
      <c r="H310" s="31">
        <v>2367</v>
      </c>
      <c r="I310" s="29" t="s">
        <v>605</v>
      </c>
      <c r="J310" s="31" t="s">
        <v>2087</v>
      </c>
    </row>
    <row r="311" spans="1:10" x14ac:dyDescent="0.35">
      <c r="A311" s="29"/>
      <c r="B311" s="29"/>
      <c r="C311" s="29" t="s">
        <v>1332</v>
      </c>
      <c r="D311" s="29" t="s">
        <v>1065</v>
      </c>
      <c r="E311" s="29" t="s">
        <v>1065</v>
      </c>
      <c r="F311" s="29">
        <v>11</v>
      </c>
      <c r="G311" s="29" t="s">
        <v>2054</v>
      </c>
      <c r="H311" s="31"/>
      <c r="I311" s="29" t="s">
        <v>620</v>
      </c>
      <c r="J311" s="31" t="s">
        <v>2087</v>
      </c>
    </row>
    <row r="312" spans="1:10" x14ac:dyDescent="0.35">
      <c r="A312" s="29"/>
      <c r="B312" s="29"/>
      <c r="C312" s="29" t="s">
        <v>1397</v>
      </c>
      <c r="D312" s="29" t="s">
        <v>62</v>
      </c>
      <c r="E312" s="29" t="s">
        <v>63</v>
      </c>
      <c r="F312" s="29">
        <v>19</v>
      </c>
      <c r="G312" s="29" t="s">
        <v>1398</v>
      </c>
      <c r="H312" s="31">
        <v>2207</v>
      </c>
      <c r="I312" s="29" t="s">
        <v>1396</v>
      </c>
      <c r="J312" s="31" t="s">
        <v>2086</v>
      </c>
    </row>
    <row r="313" spans="1:10" x14ac:dyDescent="0.35">
      <c r="A313" s="29"/>
      <c r="B313" s="29"/>
      <c r="C313" s="29" t="s">
        <v>1399</v>
      </c>
      <c r="D313" s="29" t="s">
        <v>343</v>
      </c>
      <c r="E313" s="29" t="s">
        <v>65</v>
      </c>
      <c r="F313" s="29">
        <v>52</v>
      </c>
      <c r="G313" s="29" t="s">
        <v>2055</v>
      </c>
      <c r="H313" s="31"/>
      <c r="I313" s="29" t="s">
        <v>627</v>
      </c>
      <c r="J313" s="31" t="s">
        <v>2086</v>
      </c>
    </row>
    <row r="314" spans="1:10" x14ac:dyDescent="0.35">
      <c r="A314" s="29"/>
      <c r="B314" s="29"/>
      <c r="C314" s="29" t="s">
        <v>1403</v>
      </c>
      <c r="D314" s="29" t="s">
        <v>56</v>
      </c>
      <c r="E314" s="29" t="s">
        <v>57</v>
      </c>
      <c r="F314" s="29">
        <v>41</v>
      </c>
      <c r="G314" s="29" t="s">
        <v>2056</v>
      </c>
      <c r="H314" s="31"/>
      <c r="I314" s="29" t="s">
        <v>1406</v>
      </c>
      <c r="J314" s="31" t="s">
        <v>2086</v>
      </c>
    </row>
    <row r="315" spans="1:10" x14ac:dyDescent="0.35">
      <c r="A315" s="29"/>
      <c r="B315" s="29"/>
      <c r="C315" s="29" t="s">
        <v>1409</v>
      </c>
      <c r="D315" s="29" t="s">
        <v>1065</v>
      </c>
      <c r="E315" s="29" t="s">
        <v>1065</v>
      </c>
      <c r="F315" s="29">
        <v>11</v>
      </c>
      <c r="G315" s="29" t="s">
        <v>2057</v>
      </c>
      <c r="H315" s="31" t="s">
        <v>2058</v>
      </c>
      <c r="I315" s="29" t="s">
        <v>1411</v>
      </c>
      <c r="J315" s="31" t="s">
        <v>2086</v>
      </c>
    </row>
    <row r="316" spans="1:10" x14ac:dyDescent="0.35">
      <c r="A316" s="29"/>
      <c r="B316" s="29"/>
      <c r="C316" s="29" t="s">
        <v>1413</v>
      </c>
      <c r="D316" s="29" t="s">
        <v>354</v>
      </c>
      <c r="E316" s="29" t="s">
        <v>55</v>
      </c>
      <c r="F316" s="29">
        <v>76</v>
      </c>
      <c r="G316" s="29" t="s">
        <v>2059</v>
      </c>
      <c r="H316" s="31" t="s">
        <v>2060</v>
      </c>
      <c r="I316" s="29" t="s">
        <v>427</v>
      </c>
      <c r="J316" s="31" t="s">
        <v>2087</v>
      </c>
    </row>
    <row r="317" spans="1:10" x14ac:dyDescent="0.35">
      <c r="A317" s="29"/>
      <c r="B317" s="29"/>
      <c r="C317" s="29" t="s">
        <v>1417</v>
      </c>
      <c r="D317" s="29" t="s">
        <v>54</v>
      </c>
      <c r="E317" s="29" t="s">
        <v>55</v>
      </c>
      <c r="F317" s="29">
        <v>76</v>
      </c>
      <c r="G317" s="29" t="s">
        <v>1418</v>
      </c>
      <c r="H317" s="31"/>
      <c r="I317" s="29" t="s">
        <v>629</v>
      </c>
      <c r="J317" s="31" t="s">
        <v>2087</v>
      </c>
    </row>
    <row r="318" spans="1:10" x14ac:dyDescent="0.35">
      <c r="A318" s="29"/>
      <c r="B318" s="29"/>
      <c r="C318" s="29" t="s">
        <v>1421</v>
      </c>
      <c r="D318" s="29" t="s">
        <v>311</v>
      </c>
      <c r="E318" s="29" t="s">
        <v>67</v>
      </c>
      <c r="F318" s="29">
        <v>15</v>
      </c>
      <c r="G318" s="29" t="s">
        <v>2061</v>
      </c>
      <c r="H318" s="31"/>
      <c r="I318" s="29" t="s">
        <v>630</v>
      </c>
      <c r="J318" s="31" t="s">
        <v>2087</v>
      </c>
    </row>
    <row r="319" spans="1:10" x14ac:dyDescent="0.35">
      <c r="A319" s="29"/>
      <c r="B319" s="29"/>
      <c r="C319" s="29" t="s">
        <v>1425</v>
      </c>
      <c r="D319" s="29" t="s">
        <v>68</v>
      </c>
      <c r="E319" s="29" t="s">
        <v>69</v>
      </c>
      <c r="F319" s="29">
        <v>25</v>
      </c>
      <c r="G319" s="29" t="s">
        <v>2062</v>
      </c>
      <c r="H319" s="31"/>
      <c r="I319" s="29" t="s">
        <v>1428</v>
      </c>
      <c r="J319" s="31" t="s">
        <v>2087</v>
      </c>
    </row>
    <row r="320" spans="1:10" x14ac:dyDescent="0.35">
      <c r="A320" s="29"/>
      <c r="B320" s="29"/>
      <c r="C320" s="29" t="s">
        <v>1430</v>
      </c>
      <c r="D320" s="29" t="s">
        <v>54</v>
      </c>
      <c r="E320" s="29" t="s">
        <v>55</v>
      </c>
      <c r="F320" s="29">
        <v>76</v>
      </c>
      <c r="G320" s="29" t="s">
        <v>2063</v>
      </c>
      <c r="H320" s="31" t="s">
        <v>2064</v>
      </c>
      <c r="I320" s="29" t="s">
        <v>1433</v>
      </c>
      <c r="J320" s="31" t="s">
        <v>2087</v>
      </c>
    </row>
    <row r="321" spans="1:10" x14ac:dyDescent="0.35">
      <c r="A321" s="29"/>
      <c r="B321" s="29"/>
      <c r="C321" s="29" t="s">
        <v>1465</v>
      </c>
      <c r="D321" s="29" t="s">
        <v>312</v>
      </c>
      <c r="E321" s="29" t="s">
        <v>313</v>
      </c>
      <c r="F321" s="29">
        <v>27</v>
      </c>
      <c r="G321" s="29" t="s">
        <v>2065</v>
      </c>
      <c r="H321" s="31"/>
      <c r="I321" s="29" t="s">
        <v>1468</v>
      </c>
      <c r="J321" s="31" t="s">
        <v>2087</v>
      </c>
    </row>
    <row r="322" spans="1:10" x14ac:dyDescent="0.35">
      <c r="A322" s="29"/>
      <c r="B322" s="29"/>
      <c r="C322" s="29" t="s">
        <v>1524</v>
      </c>
      <c r="D322" s="29" t="s">
        <v>347</v>
      </c>
      <c r="E322" s="29" t="s">
        <v>321</v>
      </c>
      <c r="F322" s="29">
        <v>44</v>
      </c>
      <c r="G322" s="29" t="s">
        <v>1525</v>
      </c>
      <c r="H322" s="31"/>
      <c r="I322" s="29" t="s">
        <v>1523</v>
      </c>
      <c r="J322" s="31" t="s">
        <v>2087</v>
      </c>
    </row>
    <row r="323" spans="1:10" x14ac:dyDescent="0.35">
      <c r="A323" s="29"/>
      <c r="B323" s="29"/>
      <c r="C323" s="29" t="s">
        <v>1529</v>
      </c>
      <c r="D323" s="29" t="s">
        <v>304</v>
      </c>
      <c r="E323" s="29" t="s">
        <v>305</v>
      </c>
      <c r="F323" s="29">
        <v>54</v>
      </c>
      <c r="G323" s="29" t="s">
        <v>2066</v>
      </c>
      <c r="H323" s="31"/>
      <c r="I323" s="29" t="s">
        <v>1528</v>
      </c>
      <c r="J323" s="31" t="s">
        <v>2087</v>
      </c>
    </row>
    <row r="324" spans="1:10" x14ac:dyDescent="0.35">
      <c r="A324" s="29"/>
      <c r="B324" s="29"/>
      <c r="C324" s="29" t="s">
        <v>1534</v>
      </c>
      <c r="D324" s="29" t="s">
        <v>294</v>
      </c>
      <c r="E324" s="29" t="s">
        <v>295</v>
      </c>
      <c r="F324" s="29">
        <v>68</v>
      </c>
      <c r="G324" s="29" t="s">
        <v>2067</v>
      </c>
      <c r="H324" s="31"/>
      <c r="I324" s="29" t="s">
        <v>1537</v>
      </c>
      <c r="J324" s="31"/>
    </row>
    <row r="325" spans="1:10" x14ac:dyDescent="0.35">
      <c r="A325" s="29"/>
      <c r="B325" s="29"/>
      <c r="C325" s="29" t="s">
        <v>1540</v>
      </c>
      <c r="D325" s="29" t="s">
        <v>307</v>
      </c>
      <c r="E325" s="29" t="s">
        <v>308</v>
      </c>
      <c r="F325" s="29">
        <v>50</v>
      </c>
      <c r="G325" s="29" t="s">
        <v>1541</v>
      </c>
      <c r="H325" s="31">
        <v>1035</v>
      </c>
      <c r="I325" s="29" t="s">
        <v>1067</v>
      </c>
      <c r="J325" s="31" t="s">
        <v>2086</v>
      </c>
    </row>
    <row r="326" spans="1:10" x14ac:dyDescent="0.35">
      <c r="A326" s="29"/>
      <c r="B326" s="29"/>
      <c r="C326" s="29" t="s">
        <v>1543</v>
      </c>
      <c r="D326" s="29" t="s">
        <v>307</v>
      </c>
      <c r="E326" s="29" t="s">
        <v>308</v>
      </c>
      <c r="F326" s="29">
        <v>50</v>
      </c>
      <c r="G326" s="29" t="s">
        <v>2068</v>
      </c>
      <c r="H326" s="31"/>
      <c r="I326" s="29" t="s">
        <v>1067</v>
      </c>
      <c r="J326" s="31" t="s">
        <v>2086</v>
      </c>
    </row>
    <row r="327" spans="1:10" x14ac:dyDescent="0.35">
      <c r="A327" s="29"/>
      <c r="B327" s="29"/>
      <c r="C327" s="29" t="s">
        <v>1547</v>
      </c>
      <c r="D327" s="29" t="s">
        <v>333</v>
      </c>
      <c r="E327" s="29" t="s">
        <v>332</v>
      </c>
      <c r="F327" s="29">
        <v>81</v>
      </c>
      <c r="G327" s="29" t="s">
        <v>1548</v>
      </c>
      <c r="H327" s="31"/>
      <c r="I327" s="29" t="s">
        <v>1067</v>
      </c>
      <c r="J327" s="31" t="s">
        <v>2086</v>
      </c>
    </row>
    <row r="328" spans="1:10" x14ac:dyDescent="0.35">
      <c r="A328" s="29"/>
      <c r="B328" s="29"/>
      <c r="C328" s="29" t="s">
        <v>1550</v>
      </c>
      <c r="D328" s="29" t="s">
        <v>332</v>
      </c>
      <c r="E328" s="29" t="s">
        <v>332</v>
      </c>
      <c r="F328" s="29">
        <v>81</v>
      </c>
      <c r="G328" s="29" t="s">
        <v>2069</v>
      </c>
      <c r="H328" s="31" t="s">
        <v>2070</v>
      </c>
      <c r="I328" s="29" t="s">
        <v>1067</v>
      </c>
      <c r="J328" s="31" t="s">
        <v>2086</v>
      </c>
    </row>
    <row r="329" spans="1:10" x14ac:dyDescent="0.35">
      <c r="A329" s="29"/>
      <c r="B329" s="29"/>
      <c r="C329" s="29" t="s">
        <v>1554</v>
      </c>
      <c r="D329" s="29" t="s">
        <v>298</v>
      </c>
      <c r="E329" s="29" t="s">
        <v>299</v>
      </c>
      <c r="F329" s="29">
        <v>85</v>
      </c>
      <c r="G329" s="29" t="s">
        <v>2071</v>
      </c>
      <c r="H329" s="31" t="s">
        <v>698</v>
      </c>
      <c r="I329" s="29" t="s">
        <v>1067</v>
      </c>
      <c r="J329" s="31" t="s">
        <v>2086</v>
      </c>
    </row>
    <row r="330" spans="1:10" x14ac:dyDescent="0.35">
      <c r="A330" s="29"/>
      <c r="B330" s="29"/>
      <c r="C330" s="29" t="s">
        <v>1558</v>
      </c>
      <c r="D330" s="29" t="s">
        <v>298</v>
      </c>
      <c r="E330" s="29" t="s">
        <v>299</v>
      </c>
      <c r="F330" s="29">
        <v>85</v>
      </c>
      <c r="G330" s="29" t="s">
        <v>1559</v>
      </c>
      <c r="H330" s="31">
        <v>1324</v>
      </c>
      <c r="I330" s="29" t="s">
        <v>1067</v>
      </c>
      <c r="J330" s="31" t="s">
        <v>2086</v>
      </c>
    </row>
    <row r="331" spans="1:10" x14ac:dyDescent="0.35">
      <c r="A331" s="29"/>
      <c r="B331" s="29"/>
      <c r="C331" s="29" t="s">
        <v>1561</v>
      </c>
      <c r="D331" s="29" t="s">
        <v>355</v>
      </c>
      <c r="E331" s="29" t="s">
        <v>340</v>
      </c>
      <c r="F331" s="29">
        <v>99</v>
      </c>
      <c r="G331" s="29" t="s">
        <v>2072</v>
      </c>
      <c r="H331" s="31"/>
      <c r="I331" s="29" t="s">
        <v>1156</v>
      </c>
      <c r="J331" s="31" t="s">
        <v>2087</v>
      </c>
    </row>
    <row r="332" spans="1:10" x14ac:dyDescent="0.35">
      <c r="A332" s="29"/>
      <c r="B332" s="29"/>
      <c r="C332" s="29" t="s">
        <v>1565</v>
      </c>
      <c r="D332" s="29" t="s">
        <v>360</v>
      </c>
      <c r="E332" s="29" t="s">
        <v>331</v>
      </c>
      <c r="F332" s="29">
        <v>95</v>
      </c>
      <c r="G332" s="29" t="s">
        <v>2073</v>
      </c>
      <c r="H332" s="31" t="s">
        <v>701</v>
      </c>
      <c r="I332" s="29" t="s">
        <v>1096</v>
      </c>
      <c r="J332" s="31" t="s">
        <v>2087</v>
      </c>
    </row>
    <row r="333" spans="1:10" x14ac:dyDescent="0.35">
      <c r="A333" s="29"/>
      <c r="B333" s="29"/>
      <c r="C333" s="29" t="s">
        <v>1569</v>
      </c>
      <c r="D333" s="29" t="s">
        <v>360</v>
      </c>
      <c r="E333" s="29" t="s">
        <v>331</v>
      </c>
      <c r="F333" s="29">
        <v>95</v>
      </c>
      <c r="G333" s="29" t="s">
        <v>2074</v>
      </c>
      <c r="H333" s="31" t="s">
        <v>2075</v>
      </c>
      <c r="I333" s="29" t="s">
        <v>1067</v>
      </c>
      <c r="J333" s="31" t="s">
        <v>2086</v>
      </c>
    </row>
    <row r="334" spans="1:10" x14ac:dyDescent="0.35">
      <c r="A334" s="29"/>
      <c r="B334" s="29"/>
      <c r="C334" s="29" t="s">
        <v>1573</v>
      </c>
      <c r="D334" s="29" t="s">
        <v>315</v>
      </c>
      <c r="E334" s="29" t="s">
        <v>316</v>
      </c>
      <c r="F334" s="29">
        <v>91</v>
      </c>
      <c r="G334" s="29" t="s">
        <v>2076</v>
      </c>
      <c r="H334" s="31" t="s">
        <v>2077</v>
      </c>
      <c r="I334" s="29" t="s">
        <v>380</v>
      </c>
      <c r="J334" s="31" t="s">
        <v>2087</v>
      </c>
    </row>
    <row r="335" spans="1:10" x14ac:dyDescent="0.35">
      <c r="A335" s="29"/>
      <c r="B335" s="29"/>
      <c r="C335" s="29" t="s">
        <v>1578</v>
      </c>
      <c r="D335" s="29" t="s">
        <v>328</v>
      </c>
      <c r="E335" s="29" t="s">
        <v>329</v>
      </c>
      <c r="F335" s="29">
        <v>86</v>
      </c>
      <c r="G335" s="29" t="s">
        <v>2078</v>
      </c>
      <c r="H335" s="31"/>
      <c r="I335" s="29" t="s">
        <v>1140</v>
      </c>
      <c r="J335" s="31" t="s">
        <v>2087</v>
      </c>
    </row>
    <row r="336" spans="1:10" x14ac:dyDescent="0.35">
      <c r="A336" s="29"/>
      <c r="B336" s="29"/>
      <c r="C336" s="29" t="s">
        <v>1582</v>
      </c>
      <c r="D336" s="29" t="s">
        <v>338</v>
      </c>
      <c r="E336" s="29" t="s">
        <v>329</v>
      </c>
      <c r="F336" s="29">
        <v>86</v>
      </c>
      <c r="G336" s="29" t="s">
        <v>2079</v>
      </c>
      <c r="H336" s="31"/>
      <c r="I336" s="29" t="s">
        <v>1150</v>
      </c>
      <c r="J336" s="31" t="s">
        <v>2087</v>
      </c>
    </row>
    <row r="337" spans="1:10" x14ac:dyDescent="0.35">
      <c r="A337" s="29"/>
      <c r="B337" s="29"/>
      <c r="C337" s="29" t="s">
        <v>1586</v>
      </c>
      <c r="D337" s="29" t="s">
        <v>300</v>
      </c>
      <c r="E337" s="29" t="s">
        <v>301</v>
      </c>
      <c r="F337" s="29">
        <v>18</v>
      </c>
      <c r="G337" s="29" t="s">
        <v>2080</v>
      </c>
      <c r="H337" s="31" t="s">
        <v>702</v>
      </c>
      <c r="I337" s="29" t="s">
        <v>1588</v>
      </c>
      <c r="J337" s="31" t="s">
        <v>2087</v>
      </c>
    </row>
    <row r="338" spans="1:10" x14ac:dyDescent="0.35">
      <c r="A338" s="29"/>
      <c r="B338" s="29"/>
      <c r="C338" s="29" t="s">
        <v>1591</v>
      </c>
      <c r="D338" s="29" t="s">
        <v>300</v>
      </c>
      <c r="E338" s="29" t="s">
        <v>301</v>
      </c>
      <c r="F338" s="29">
        <v>18</v>
      </c>
      <c r="G338" s="29" t="s">
        <v>2081</v>
      </c>
      <c r="H338" s="31" t="s">
        <v>2082</v>
      </c>
      <c r="I338" s="29" t="s">
        <v>383</v>
      </c>
      <c r="J338" s="31" t="s">
        <v>2087</v>
      </c>
    </row>
    <row r="339" spans="1:10" x14ac:dyDescent="0.35">
      <c r="A339" s="29"/>
      <c r="B339" s="29"/>
      <c r="C339" s="29" t="s">
        <v>133</v>
      </c>
      <c r="D339" s="29" t="s">
        <v>298</v>
      </c>
      <c r="E339" s="29" t="s">
        <v>299</v>
      </c>
      <c r="F339" s="29">
        <v>85</v>
      </c>
      <c r="G339" s="29" t="s">
        <v>2083</v>
      </c>
      <c r="H339" s="31" t="s">
        <v>2084</v>
      </c>
      <c r="I339" s="29" t="s">
        <v>630</v>
      </c>
      <c r="J339" s="31" t="s">
        <v>2087</v>
      </c>
    </row>
    <row r="340" spans="1:10" x14ac:dyDescent="0.35">
      <c r="A340" s="29" t="s">
        <v>667</v>
      </c>
      <c r="B340" s="29" t="s">
        <v>670</v>
      </c>
      <c r="C340" s="29" t="s">
        <v>466</v>
      </c>
      <c r="D340" s="29" t="s">
        <v>1065</v>
      </c>
      <c r="E340" s="29" t="s">
        <v>1065</v>
      </c>
      <c r="F340" s="29">
        <v>11</v>
      </c>
      <c r="G340" s="29" t="s">
        <v>1073</v>
      </c>
      <c r="H340" s="31">
        <v>1529</v>
      </c>
      <c r="I340" s="29" t="s">
        <v>1067</v>
      </c>
      <c r="J340" s="31" t="s">
        <v>2086</v>
      </c>
    </row>
    <row r="341" spans="1:10" x14ac:dyDescent="0.35">
      <c r="A341" s="29" t="s">
        <v>667</v>
      </c>
      <c r="B341" s="29" t="s">
        <v>670</v>
      </c>
      <c r="C341" s="29" t="s">
        <v>466</v>
      </c>
      <c r="D341" s="29" t="s">
        <v>1065</v>
      </c>
      <c r="E341" s="29" t="s">
        <v>1065</v>
      </c>
      <c r="F341" s="29">
        <v>11</v>
      </c>
      <c r="G341" s="29" t="s">
        <v>1074</v>
      </c>
      <c r="H341" s="31"/>
      <c r="I341" s="29" t="s">
        <v>1067</v>
      </c>
      <c r="J341" s="31" t="s">
        <v>2086</v>
      </c>
    </row>
    <row r="342" spans="1:10" x14ac:dyDescent="0.35">
      <c r="A342" s="29" t="s">
        <v>667</v>
      </c>
      <c r="B342" s="29" t="s">
        <v>670</v>
      </c>
      <c r="C342" s="29" t="s">
        <v>466</v>
      </c>
      <c r="D342" s="29" t="s">
        <v>1065</v>
      </c>
      <c r="E342" s="29" t="s">
        <v>1065</v>
      </c>
      <c r="F342" s="29">
        <v>11</v>
      </c>
      <c r="G342" s="29" t="s">
        <v>1075</v>
      </c>
      <c r="H342" s="31"/>
      <c r="I342" s="29" t="s">
        <v>1067</v>
      </c>
      <c r="J342" s="31" t="s">
        <v>2086</v>
      </c>
    </row>
    <row r="343" spans="1:10" x14ac:dyDescent="0.35">
      <c r="A343" s="29" t="s">
        <v>667</v>
      </c>
      <c r="B343" s="29" t="s">
        <v>670</v>
      </c>
      <c r="C343" s="29" t="s">
        <v>466</v>
      </c>
      <c r="D343" s="29" t="s">
        <v>1065</v>
      </c>
      <c r="E343" s="29" t="s">
        <v>1065</v>
      </c>
      <c r="F343" s="29">
        <v>11</v>
      </c>
      <c r="G343" s="29" t="s">
        <v>1076</v>
      </c>
      <c r="H343" s="31">
        <v>1536</v>
      </c>
      <c r="I343" s="29" t="s">
        <v>1067</v>
      </c>
      <c r="J343" s="31" t="s">
        <v>2086</v>
      </c>
    </row>
    <row r="344" spans="1:10" x14ac:dyDescent="0.35">
      <c r="A344" s="29" t="s">
        <v>667</v>
      </c>
      <c r="B344" s="29" t="s">
        <v>670</v>
      </c>
      <c r="C344" s="29" t="s">
        <v>466</v>
      </c>
      <c r="D344" s="29" t="s">
        <v>1065</v>
      </c>
      <c r="E344" s="29" t="s">
        <v>1065</v>
      </c>
      <c r="F344" s="29">
        <v>11</v>
      </c>
      <c r="G344" s="29" t="s">
        <v>1077</v>
      </c>
      <c r="H344" s="31">
        <v>1530</v>
      </c>
      <c r="I344" s="29" t="s">
        <v>1067</v>
      </c>
      <c r="J344" s="31" t="s">
        <v>2086</v>
      </c>
    </row>
    <row r="345" spans="1:10" x14ac:dyDescent="0.35">
      <c r="A345" s="29" t="s">
        <v>667</v>
      </c>
      <c r="B345" s="29" t="s">
        <v>670</v>
      </c>
      <c r="C345" s="29" t="s">
        <v>466</v>
      </c>
      <c r="D345" s="29" t="s">
        <v>1065</v>
      </c>
      <c r="E345" s="29" t="s">
        <v>1065</v>
      </c>
      <c r="F345" s="29">
        <v>11</v>
      </c>
      <c r="G345" s="29" t="s">
        <v>1078</v>
      </c>
      <c r="H345" s="31">
        <v>1535</v>
      </c>
      <c r="I345" s="29" t="s">
        <v>1067</v>
      </c>
      <c r="J345" s="31" t="s">
        <v>2086</v>
      </c>
    </row>
    <row r="346" spans="1:10" x14ac:dyDescent="0.35">
      <c r="A346" s="29" t="s">
        <v>667</v>
      </c>
      <c r="B346" s="29" t="s">
        <v>670</v>
      </c>
      <c r="C346" s="29" t="s">
        <v>466</v>
      </c>
      <c r="D346" s="29" t="s">
        <v>1065</v>
      </c>
      <c r="E346" s="29" t="s">
        <v>1065</v>
      </c>
      <c r="F346" s="29">
        <v>11</v>
      </c>
      <c r="G346" s="29" t="s">
        <v>1079</v>
      </c>
      <c r="H346" s="31">
        <v>1531</v>
      </c>
      <c r="I346" s="29" t="s">
        <v>1067</v>
      </c>
      <c r="J346" s="31" t="s">
        <v>2086</v>
      </c>
    </row>
    <row r="347" spans="1:10" x14ac:dyDescent="0.35">
      <c r="A347" s="29" t="s">
        <v>667</v>
      </c>
      <c r="B347" s="29" t="s">
        <v>670</v>
      </c>
      <c r="C347" s="29" t="s">
        <v>466</v>
      </c>
      <c r="D347" s="29" t="s">
        <v>1065</v>
      </c>
      <c r="E347" s="29" t="s">
        <v>1065</v>
      </c>
      <c r="F347" s="29">
        <v>11</v>
      </c>
      <c r="G347" s="29" t="s">
        <v>1080</v>
      </c>
      <c r="H347" s="31">
        <v>1533</v>
      </c>
      <c r="I347" s="29" t="s">
        <v>1067</v>
      </c>
      <c r="J347" s="31" t="s">
        <v>2086</v>
      </c>
    </row>
    <row r="348" spans="1:10" x14ac:dyDescent="0.35">
      <c r="A348" s="29" t="s">
        <v>667</v>
      </c>
      <c r="B348" s="29" t="s">
        <v>670</v>
      </c>
      <c r="C348" s="29" t="s">
        <v>466</v>
      </c>
      <c r="D348" s="29" t="s">
        <v>1065</v>
      </c>
      <c r="E348" s="29" t="s">
        <v>1065</v>
      </c>
      <c r="F348" s="29">
        <v>11</v>
      </c>
      <c r="G348" s="29" t="s">
        <v>473</v>
      </c>
      <c r="H348" s="31">
        <v>1521</v>
      </c>
      <c r="I348" s="29" t="s">
        <v>1067</v>
      </c>
      <c r="J348" s="31" t="s">
        <v>2086</v>
      </c>
    </row>
    <row r="349" spans="1:10" x14ac:dyDescent="0.35">
      <c r="A349" s="29" t="s">
        <v>667</v>
      </c>
      <c r="B349" s="29" t="s">
        <v>670</v>
      </c>
      <c r="C349" s="29" t="s">
        <v>466</v>
      </c>
      <c r="D349" s="29" t="s">
        <v>1065</v>
      </c>
      <c r="E349" s="29" t="s">
        <v>1065</v>
      </c>
      <c r="F349" s="29">
        <v>11</v>
      </c>
      <c r="G349" s="29" t="s">
        <v>1081</v>
      </c>
      <c r="H349" s="31">
        <v>1527</v>
      </c>
      <c r="I349" s="29" t="s">
        <v>1067</v>
      </c>
      <c r="J349" s="31" t="s">
        <v>2086</v>
      </c>
    </row>
    <row r="350" spans="1:10" x14ac:dyDescent="0.35">
      <c r="A350" s="29" t="s">
        <v>667</v>
      </c>
      <c r="B350" s="29" t="s">
        <v>670</v>
      </c>
      <c r="C350" s="29" t="s">
        <v>466</v>
      </c>
      <c r="D350" s="29" t="s">
        <v>1065</v>
      </c>
      <c r="E350" s="29" t="s">
        <v>1065</v>
      </c>
      <c r="F350" s="29">
        <v>11</v>
      </c>
      <c r="G350" s="29" t="s">
        <v>1083</v>
      </c>
      <c r="H350" s="31">
        <v>1514</v>
      </c>
      <c r="I350" s="29" t="s">
        <v>1067</v>
      </c>
      <c r="J350" s="31" t="s">
        <v>2086</v>
      </c>
    </row>
    <row r="351" spans="1:10" x14ac:dyDescent="0.35">
      <c r="A351" s="29" t="s">
        <v>667</v>
      </c>
      <c r="B351" s="29" t="s">
        <v>670</v>
      </c>
      <c r="C351" s="29" t="s">
        <v>466</v>
      </c>
      <c r="D351" s="29" t="s">
        <v>1065</v>
      </c>
      <c r="E351" s="29" t="s">
        <v>1065</v>
      </c>
      <c r="F351" s="29">
        <v>11</v>
      </c>
      <c r="G351" s="29" t="s">
        <v>1085</v>
      </c>
      <c r="H351" s="31">
        <v>1090</v>
      </c>
      <c r="I351" s="29" t="s">
        <v>1067</v>
      </c>
      <c r="J351" s="31" t="s">
        <v>2086</v>
      </c>
    </row>
    <row r="352" spans="1:10" x14ac:dyDescent="0.35">
      <c r="A352" s="29" t="s">
        <v>667</v>
      </c>
      <c r="B352" s="29" t="s">
        <v>670</v>
      </c>
      <c r="C352" s="29" t="s">
        <v>466</v>
      </c>
      <c r="D352" s="29" t="s">
        <v>1065</v>
      </c>
      <c r="E352" s="29" t="s">
        <v>1065</v>
      </c>
      <c r="F352" s="29">
        <v>11</v>
      </c>
      <c r="G352" s="29" t="s">
        <v>1086</v>
      </c>
      <c r="H352" s="31">
        <v>1094</v>
      </c>
      <c r="I352" s="29" t="s">
        <v>1067</v>
      </c>
      <c r="J352" s="31" t="s">
        <v>2086</v>
      </c>
    </row>
    <row r="353" spans="1:10" x14ac:dyDescent="0.35">
      <c r="A353" s="29" t="s">
        <v>667</v>
      </c>
      <c r="B353" s="29" t="s">
        <v>670</v>
      </c>
      <c r="C353" s="29" t="s">
        <v>466</v>
      </c>
      <c r="D353" s="29" t="s">
        <v>1065</v>
      </c>
      <c r="E353" s="29" t="s">
        <v>1065</v>
      </c>
      <c r="F353" s="29">
        <v>11</v>
      </c>
      <c r="G353" s="29" t="s">
        <v>1087</v>
      </c>
      <c r="H353" s="31">
        <v>1092</v>
      </c>
      <c r="I353" s="29" t="s">
        <v>1067</v>
      </c>
      <c r="J353" s="31" t="s">
        <v>2086</v>
      </c>
    </row>
    <row r="354" spans="1:10" x14ac:dyDescent="0.35">
      <c r="A354" s="29" t="s">
        <v>667</v>
      </c>
      <c r="B354" s="29" t="s">
        <v>670</v>
      </c>
      <c r="C354" s="29" t="s">
        <v>466</v>
      </c>
      <c r="D354" s="29" t="s">
        <v>1065</v>
      </c>
      <c r="E354" s="29" t="s">
        <v>1065</v>
      </c>
      <c r="F354" s="29">
        <v>11</v>
      </c>
      <c r="G354" s="29" t="s">
        <v>1088</v>
      </c>
      <c r="H354" s="31">
        <v>1093</v>
      </c>
      <c r="I354" s="29" t="s">
        <v>1067</v>
      </c>
      <c r="J354" s="31" t="s">
        <v>2086</v>
      </c>
    </row>
    <row r="355" spans="1:10" x14ac:dyDescent="0.35">
      <c r="A355" s="29" t="s">
        <v>667</v>
      </c>
      <c r="B355" s="29" t="s">
        <v>670</v>
      </c>
      <c r="C355" s="29" t="s">
        <v>466</v>
      </c>
      <c r="D355" s="29" t="s">
        <v>1065</v>
      </c>
      <c r="E355" s="29" t="s">
        <v>1065</v>
      </c>
      <c r="F355" s="29">
        <v>11</v>
      </c>
      <c r="G355" s="29" t="s">
        <v>1090</v>
      </c>
      <c r="H355" s="31">
        <v>1037</v>
      </c>
      <c r="I355" s="29" t="s">
        <v>1067</v>
      </c>
      <c r="J355" s="31" t="s">
        <v>2086</v>
      </c>
    </row>
  </sheetData>
  <hyperlinks>
    <hyperlink ref="G343" r:id="rId1" display="mailto:ivan.pena@justiciamilitar.gov.co" xr:uid="{00C5B3C8-B861-40DE-BA1D-0137467F3E0A}"/>
    <hyperlink ref="G344" r:id="rId2" xr:uid="{D606814E-619D-459F-8DEE-256FD04DD035}"/>
    <hyperlink ref="G342" r:id="rId3" xr:uid="{FA44D7BD-87DA-4DB8-89C1-8E303DEC2AB8}"/>
    <hyperlink ref="G347" r:id="rId4" xr:uid="{75161817-8C65-4938-864C-3B4741CE72D3}"/>
    <hyperlink ref="G353" r:id="rId5" xr:uid="{D620011F-173C-4221-B2C1-56DB8647A45F}"/>
    <hyperlink ref="G340" r:id="rId6" display="mailto:flor.murcia@justiciamilitar.gov.co" xr:uid="{E5285FAB-DB32-4E8A-97E2-9A0C944166F8}"/>
    <hyperlink ref="G351" r:id="rId7" xr:uid="{1A6A5809-1F0D-493A-8D14-D97CE659BFBC}"/>
    <hyperlink ref="G350" r:id="rId8" xr:uid="{3E144E76-4076-4A94-88FF-9277E5B2B5C8}"/>
    <hyperlink ref="G348" r:id="rId9" xr:uid="{8227ED3F-DFFF-47EA-9238-4208DA9165D9}"/>
    <hyperlink ref="G354" r:id="rId10" xr:uid="{E9DA0431-0348-4A98-8885-9D63A5EA18A7}"/>
    <hyperlink ref="G349" r:id="rId11" xr:uid="{40CFE935-0D24-4EE1-9671-BB91A472EB0E}"/>
  </hyperlinks>
  <pageMargins left="0.7" right="0.7" top="0.75" bottom="0.75" header="0.3" footer="0.3"/>
  <tableParts count="1"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A4C0-8A56-4F2B-957F-04054B7E0D89}">
  <dimension ref="A1:V339"/>
  <sheetViews>
    <sheetView topLeftCell="O321" workbookViewId="0">
      <selection activeCell="R342" sqref="R342"/>
    </sheetView>
    <sheetView workbookViewId="1"/>
  </sheetViews>
  <sheetFormatPr baseColWidth="10" defaultRowHeight="14.5" x14ac:dyDescent="0.35"/>
  <cols>
    <col min="1" max="1" width="45.90625" customWidth="1"/>
    <col min="2" max="2" width="25.90625" customWidth="1"/>
    <col min="3" max="3" width="13.36328125" customWidth="1"/>
    <col min="4" max="4" width="12.08984375" customWidth="1"/>
    <col min="5" max="5" width="12.453125" customWidth="1"/>
    <col min="6" max="6" width="34.81640625" customWidth="1"/>
    <col min="7" max="7" width="39.1796875" customWidth="1"/>
    <col min="8" max="8" width="24" bestFit="1" customWidth="1"/>
    <col min="9" max="9" width="24" customWidth="1"/>
    <col min="14" max="14" width="79.81640625" bestFit="1" customWidth="1"/>
    <col min="15" max="15" width="9.81640625" style="1" bestFit="1" customWidth="1"/>
    <col min="16" max="18" width="9.81640625" style="1" customWidth="1"/>
    <col min="19" max="19" width="9.81640625" customWidth="1"/>
    <col min="20" max="20" width="85" customWidth="1"/>
    <col min="21" max="21" width="34.90625" customWidth="1"/>
    <col min="22" max="22" width="41.6328125" customWidth="1"/>
  </cols>
  <sheetData>
    <row r="1" spans="1:22" x14ac:dyDescent="0.35">
      <c r="B1" s="3" t="s">
        <v>661</v>
      </c>
      <c r="C1" s="22"/>
      <c r="D1" t="s">
        <v>656</v>
      </c>
      <c r="E1" t="s">
        <v>657</v>
      </c>
      <c r="F1" t="s">
        <v>655</v>
      </c>
      <c r="G1" t="s">
        <v>1048</v>
      </c>
      <c r="H1" t="s">
        <v>658</v>
      </c>
      <c r="I1" t="s">
        <v>1049</v>
      </c>
      <c r="J1" t="s">
        <v>659</v>
      </c>
      <c r="K1" t="s">
        <v>1050</v>
      </c>
      <c r="L1" t="s">
        <v>660</v>
      </c>
      <c r="M1" t="s">
        <v>1051</v>
      </c>
      <c r="N1" t="s">
        <v>661</v>
      </c>
      <c r="O1" s="1" t="s">
        <v>662</v>
      </c>
      <c r="P1" t="s">
        <v>1052</v>
      </c>
      <c r="Q1" t="s">
        <v>1995</v>
      </c>
      <c r="R1" t="s">
        <v>1996</v>
      </c>
      <c r="S1" t="s">
        <v>663</v>
      </c>
      <c r="T1" t="s">
        <v>1053</v>
      </c>
      <c r="U1" t="s">
        <v>664</v>
      </c>
      <c r="V1" t="s">
        <v>1054</v>
      </c>
    </row>
    <row r="2" spans="1:22" x14ac:dyDescent="0.35">
      <c r="A2" s="23" t="s">
        <v>1047</v>
      </c>
      <c r="B2" s="4" t="s">
        <v>1047</v>
      </c>
      <c r="C2" s="23"/>
      <c r="D2" t="s">
        <v>667</v>
      </c>
      <c r="E2" t="s">
        <v>670</v>
      </c>
      <c r="F2" t="s">
        <v>1018</v>
      </c>
      <c r="G2" t="str">
        <f>VLOOKUP(A2,'directorio 3 ago 26'!$A$2:$J$658,3,FALSE)</f>
        <v>Tribunal Superior Militar y Policial</v>
      </c>
      <c r="H2" t="s">
        <v>672</v>
      </c>
      <c r="I2" t="str">
        <f>VLOOKUP(A2,'directorio 3 ago 26'!$A$2:$J$658,4,FALSE)</f>
        <v>Bogotá D.C.</v>
      </c>
      <c r="J2" t="s">
        <v>672</v>
      </c>
      <c r="K2" t="str">
        <f>VLOOKUP(A2,'directorio 3 ago 26'!$A$2:$J$658,5,FALSE)</f>
        <v>Bogotá D.C.</v>
      </c>
      <c r="L2">
        <v>11</v>
      </c>
      <c r="M2">
        <f>VLOOKUP(Tabla22[[#This Row],[dptoTxt2]],dane!$A$2:$B$32,2,FALSE)</f>
        <v>11</v>
      </c>
      <c r="N2" t="s">
        <v>1047</v>
      </c>
      <c r="O2" s="1" t="s">
        <v>1026</v>
      </c>
      <c r="P2">
        <v>1534</v>
      </c>
      <c r="Q2" t="e">
        <f>VLOOKUP(C2,'directorio 3 ago 26'!$A$2:$K$658,7,FALSE)</f>
        <v>#N/A</v>
      </c>
      <c r="R2">
        <v>1534</v>
      </c>
      <c r="S2" t="s">
        <v>1046</v>
      </c>
      <c r="T2" t="str">
        <f>VLOOKUP(A2,'directorio 3 ago 26'!$A$2:$J$658,9,FALSE)</f>
        <v>Carrera 46 No. 20 C - 01 (Puente Aranda)
Cantón Militar Occidental “Coronel Francisco José de Caldas”</v>
      </c>
      <c r="U2" s="2" t="s">
        <v>1043</v>
      </c>
      <c r="V2" t="str">
        <f>VLOOKUP(A2,'directorio 3 ago 26'!$A$2:$J$658,10,FALSE)</f>
        <v>LUNES A VIERNES DE
08:00 A 17:00 HORAS</v>
      </c>
    </row>
    <row r="3" spans="1:22" x14ac:dyDescent="0.35">
      <c r="A3" t="s">
        <v>467</v>
      </c>
      <c r="B3" s="5" t="s">
        <v>467</v>
      </c>
      <c r="D3" t="s">
        <v>667</v>
      </c>
      <c r="E3" t="s">
        <v>670</v>
      </c>
      <c r="F3" t="s">
        <v>1018</v>
      </c>
      <c r="G3" t="str">
        <f>VLOOKUP(A3,'directorio 3 ago 26'!$A$2:$J$658,3,FALSE)</f>
        <v>Tribunal Superior Militar y Policial</v>
      </c>
      <c r="H3" t="s">
        <v>672</v>
      </c>
      <c r="I3" t="str">
        <f>VLOOKUP(A3,'directorio 3 ago 26'!$A$2:$J$658,4,FALSE)</f>
        <v>Bogotá D.C.</v>
      </c>
      <c r="J3" t="s">
        <v>672</v>
      </c>
      <c r="K3" t="str">
        <f>VLOOKUP(A3,'directorio 3 ago 26'!$A$2:$J$658,5,FALSE)</f>
        <v>Bogotá D.C.</v>
      </c>
      <c r="L3">
        <v>11</v>
      </c>
      <c r="M3">
        <f>VLOOKUP(Tabla22[[#This Row],[dptoTxt2]],dane!$A$2:$B$32,2,FALSE)</f>
        <v>11</v>
      </c>
      <c r="N3" t="s">
        <v>467</v>
      </c>
      <c r="O3" s="1" t="s">
        <v>1027</v>
      </c>
      <c r="P3">
        <v>1532</v>
      </c>
      <c r="Q3" t="e">
        <f>VLOOKUP(C3,'directorio 3 ago 26'!$A$2:$K$658,7,FALSE)</f>
        <v>#N/A</v>
      </c>
      <c r="R3">
        <v>1532</v>
      </c>
      <c r="S3" t="s">
        <v>1046</v>
      </c>
      <c r="T3" t="str">
        <f>VLOOKUP(A3,'directorio 3 ago 26'!$A$2:$J$658,9,FALSE)</f>
        <v>Carrera 46 No. 20 C - 01 (Puente Aranda)
Cantón Militar Occidental “Coronel Francisco José de Caldas”</v>
      </c>
      <c r="U3" t="s">
        <v>1043</v>
      </c>
      <c r="V3" t="str">
        <f>VLOOKUP(A3,'directorio 3 ago 26'!$A$2:$J$658,10,FALSE)</f>
        <v>LUNES A VIERNES DE
08:00 A 17:00 HORAS</v>
      </c>
    </row>
    <row r="4" spans="1:22" x14ac:dyDescent="0.35">
      <c r="A4" s="23" t="s">
        <v>468</v>
      </c>
      <c r="B4" s="4" t="s">
        <v>468</v>
      </c>
      <c r="C4" s="23"/>
      <c r="D4" t="s">
        <v>667</v>
      </c>
      <c r="E4" t="s">
        <v>670</v>
      </c>
      <c r="F4" t="s">
        <v>1018</v>
      </c>
      <c r="G4" t="str">
        <f>VLOOKUP(A4,'directorio 3 ago 26'!$A$2:$J$658,3,FALSE)</f>
        <v>Tribunal Superior Militar y Policial</v>
      </c>
      <c r="H4" t="s">
        <v>672</v>
      </c>
      <c r="I4" t="str">
        <f>VLOOKUP(A4,'directorio 3 ago 26'!$A$2:$J$658,4,FALSE)</f>
        <v>Bogotá D.C.</v>
      </c>
      <c r="J4" t="s">
        <v>672</v>
      </c>
      <c r="K4" t="str">
        <f>VLOOKUP(A4,'directorio 3 ago 26'!$A$2:$J$658,5,FALSE)</f>
        <v>Bogotá D.C.</v>
      </c>
      <c r="L4">
        <v>11</v>
      </c>
      <c r="M4">
        <f>VLOOKUP(Tabla22[[#This Row],[dptoTxt2]],dane!$A$2:$B$32,2,FALSE)</f>
        <v>11</v>
      </c>
      <c r="N4" t="s">
        <v>468</v>
      </c>
      <c r="O4" s="1" t="s">
        <v>1028</v>
      </c>
      <c r="P4">
        <v>1503</v>
      </c>
      <c r="Q4" t="e">
        <f>VLOOKUP(C4,'directorio 3 ago 26'!$A$2:$K$658,7,FALSE)</f>
        <v>#N/A</v>
      </c>
      <c r="R4">
        <v>1503</v>
      </c>
      <c r="S4" t="s">
        <v>1046</v>
      </c>
      <c r="T4" t="str">
        <f>VLOOKUP(A4,'directorio 3 ago 26'!$A$2:$J$658,9,FALSE)</f>
        <v>Carrera 46 No. 20 C - 01 (Puente Aranda)
Cantón Militar Occidental “Coronel Francisco José de Caldas”</v>
      </c>
      <c r="U4" t="s">
        <v>1043</v>
      </c>
      <c r="V4" t="str">
        <f>VLOOKUP(A4,'directorio 3 ago 26'!$A$2:$J$658,10,FALSE)</f>
        <v>LUNES A VIERNES DE
08:00 A 17:00 HORAS</v>
      </c>
    </row>
    <row r="5" spans="1:22" x14ac:dyDescent="0.35">
      <c r="A5" t="s">
        <v>469</v>
      </c>
      <c r="B5" s="5" t="s">
        <v>469</v>
      </c>
      <c r="D5" t="s">
        <v>667</v>
      </c>
      <c r="E5" t="s">
        <v>670</v>
      </c>
      <c r="F5" t="s">
        <v>1018</v>
      </c>
      <c r="G5" t="str">
        <f>VLOOKUP(A5,'directorio 3 ago 26'!$A$2:$J$658,3,FALSE)</f>
        <v>Tribunal Superior Militar y Policial</v>
      </c>
      <c r="H5" t="s">
        <v>672</v>
      </c>
      <c r="I5" t="str">
        <f>VLOOKUP(A5,'directorio 3 ago 26'!$A$2:$J$658,4,FALSE)</f>
        <v>Bogotá D.C.</v>
      </c>
      <c r="J5" t="s">
        <v>672</v>
      </c>
      <c r="K5" t="str">
        <f>VLOOKUP(A5,'directorio 3 ago 26'!$A$2:$J$658,5,FALSE)</f>
        <v>Bogotá D.C.</v>
      </c>
      <c r="L5">
        <v>11</v>
      </c>
      <c r="M5">
        <f>VLOOKUP(Tabla22[[#This Row],[dptoTxt2]],dane!$A$2:$B$32,2,FALSE)</f>
        <v>11</v>
      </c>
      <c r="N5" t="s">
        <v>469</v>
      </c>
      <c r="O5" s="1" t="s">
        <v>1029</v>
      </c>
      <c r="P5">
        <v>1528</v>
      </c>
      <c r="Q5" t="e">
        <f>VLOOKUP(C5,'directorio 3 ago 26'!$A$2:$K$658,7,FALSE)</f>
        <v>#N/A</v>
      </c>
      <c r="R5">
        <v>1528</v>
      </c>
      <c r="S5" t="s">
        <v>1046</v>
      </c>
      <c r="T5" t="str">
        <f>VLOOKUP(A5,'directorio 3 ago 26'!$A$2:$J$658,9,FALSE)</f>
        <v>Carrera 46 No. 20 C - 01 (Puente Aranda)
Cantón Militar Occidental “Coronel Francisco José de Caldas”</v>
      </c>
      <c r="U5" t="s">
        <v>1043</v>
      </c>
      <c r="V5" t="str">
        <f>VLOOKUP(A5,'directorio 3 ago 26'!$A$2:$J$658,10,FALSE)</f>
        <v>LUNES A VIERNES DE
08:00 A 17:00 HORAS</v>
      </c>
    </row>
    <row r="6" spans="1:22" x14ac:dyDescent="0.35">
      <c r="A6" s="23" t="s">
        <v>470</v>
      </c>
      <c r="B6" s="4" t="s">
        <v>470</v>
      </c>
      <c r="C6" s="23"/>
      <c r="D6" t="s">
        <v>667</v>
      </c>
      <c r="E6" t="s">
        <v>670</v>
      </c>
      <c r="F6" t="s">
        <v>1018</v>
      </c>
      <c r="G6" t="str">
        <f>VLOOKUP(A6,'directorio 3 ago 26'!$A$2:$J$658,3,FALSE)</f>
        <v>Tribunal Superior Militar y Policial</v>
      </c>
      <c r="H6" t="s">
        <v>672</v>
      </c>
      <c r="I6" t="str">
        <f>VLOOKUP(A6,'directorio 3 ago 26'!$A$2:$J$658,4,FALSE)</f>
        <v>Bogotá D.C.</v>
      </c>
      <c r="J6" t="s">
        <v>672</v>
      </c>
      <c r="K6" t="str">
        <f>VLOOKUP(A6,'directorio 3 ago 26'!$A$2:$J$658,5,FALSE)</f>
        <v>Bogotá D.C.</v>
      </c>
      <c r="L6">
        <v>11</v>
      </c>
      <c r="M6">
        <f>VLOOKUP(Tabla22[[#This Row],[dptoTxt2]],dane!$A$2:$B$32,2,FALSE)</f>
        <v>11</v>
      </c>
      <c r="N6" t="s">
        <v>470</v>
      </c>
      <c r="O6" s="1" t="s">
        <v>1030</v>
      </c>
      <c r="P6">
        <v>1525</v>
      </c>
      <c r="Q6" t="e">
        <f>VLOOKUP(C6,'directorio 3 ago 26'!$A$2:$K$658,7,FALSE)</f>
        <v>#N/A</v>
      </c>
      <c r="R6">
        <v>1525</v>
      </c>
      <c r="S6" t="s">
        <v>1046</v>
      </c>
      <c r="T6" t="str">
        <f>VLOOKUP(A6,'directorio 3 ago 26'!$A$2:$J$658,9,FALSE)</f>
        <v>Carrera 46 No. 20 C - 01 (Puente Aranda)
Cantón Militar Occidental “Coronel Francisco José de Caldas”</v>
      </c>
      <c r="U6" t="s">
        <v>1043</v>
      </c>
      <c r="V6" t="str">
        <f>VLOOKUP(A6,'directorio 3 ago 26'!$A$2:$J$658,10,FALSE)</f>
        <v>LUNES A VIERNES DE
08:00 A 17:00 HORAS</v>
      </c>
    </row>
    <row r="7" spans="1:22" x14ac:dyDescent="0.35">
      <c r="A7" t="s">
        <v>471</v>
      </c>
      <c r="B7" s="5" t="s">
        <v>471</v>
      </c>
      <c r="D7" t="s">
        <v>667</v>
      </c>
      <c r="E7" t="s">
        <v>670</v>
      </c>
      <c r="F7" t="s">
        <v>1018</v>
      </c>
      <c r="G7" t="str">
        <f>VLOOKUP(A7,'directorio 3 ago 26'!$A$2:$J$658,3,FALSE)</f>
        <v>Tribunal Superior Militar y Policial</v>
      </c>
      <c r="H7" t="s">
        <v>672</v>
      </c>
      <c r="I7" t="str">
        <f>VLOOKUP(A7,'directorio 3 ago 26'!$A$2:$J$658,4,FALSE)</f>
        <v>Bogotá D.C.</v>
      </c>
      <c r="J7" t="s">
        <v>672</v>
      </c>
      <c r="K7" t="str">
        <f>VLOOKUP(A7,'directorio 3 ago 26'!$A$2:$J$658,5,FALSE)</f>
        <v>Bogotá D.C.</v>
      </c>
      <c r="L7">
        <v>11</v>
      </c>
      <c r="M7">
        <f>VLOOKUP(Tabla22[[#This Row],[dptoTxt2]],dane!$A$2:$B$32,2,FALSE)</f>
        <v>11</v>
      </c>
      <c r="N7" t="s">
        <v>471</v>
      </c>
      <c r="O7" s="1" t="s">
        <v>1031</v>
      </c>
      <c r="P7">
        <v>1520</v>
      </c>
      <c r="Q7" t="e">
        <f>VLOOKUP(C7,'directorio 3 ago 26'!$A$2:$K$658,7,FALSE)</f>
        <v>#N/A</v>
      </c>
      <c r="R7">
        <v>1520</v>
      </c>
      <c r="S7" t="s">
        <v>1046</v>
      </c>
      <c r="T7" t="str">
        <f>VLOOKUP(A7,'directorio 3 ago 26'!$A$2:$J$658,9,FALSE)</f>
        <v>Carrera 46 No. 20 C - 01 (Puente Aranda)
Cantón Militar Occidental “Coronel Francisco José de Caldas”</v>
      </c>
      <c r="U7" t="s">
        <v>1043</v>
      </c>
      <c r="V7" t="str">
        <f>VLOOKUP(A7,'directorio 3 ago 26'!$A$2:$J$658,10,FALSE)</f>
        <v>LUNES A VIERNES DE
08:00 A 17:00 HORAS</v>
      </c>
    </row>
    <row r="8" spans="1:22" x14ac:dyDescent="0.35">
      <c r="A8" s="23" t="s">
        <v>1071</v>
      </c>
      <c r="B8" s="4" t="s">
        <v>553</v>
      </c>
      <c r="C8" s="23"/>
      <c r="D8" t="s">
        <v>667</v>
      </c>
      <c r="E8" t="s">
        <v>670</v>
      </c>
      <c r="F8" t="s">
        <v>1019</v>
      </c>
      <c r="G8" t="str">
        <f>VLOOKUP(A8,'directorio 3 ago 26'!$A$2:$J$658,3,FALSE)</f>
        <v>Tribunal Superior Militar y Policial</v>
      </c>
      <c r="H8" t="s">
        <v>672</v>
      </c>
      <c r="I8" t="str">
        <f>VLOOKUP(A8,'directorio 3 ago 26'!$A$2:$J$658,4,FALSE)</f>
        <v>Bogotá D.C.</v>
      </c>
      <c r="J8" t="s">
        <v>672</v>
      </c>
      <c r="K8" t="str">
        <f>VLOOKUP(A8,'directorio 3 ago 26'!$A$2:$J$658,5,FALSE)</f>
        <v>Bogotá D.C.</v>
      </c>
      <c r="L8">
        <v>11</v>
      </c>
      <c r="M8">
        <f>VLOOKUP(Tabla22[[#This Row],[dptoTxt2]],dane!$A$2:$B$32,2,FALSE)</f>
        <v>11</v>
      </c>
      <c r="N8" t="s">
        <v>553</v>
      </c>
      <c r="O8" s="1" t="s">
        <v>1032</v>
      </c>
      <c r="P8">
        <v>1091</v>
      </c>
      <c r="Q8" t="e">
        <f>VLOOKUP(C8,'directorio 3 ago 26'!$A$2:$K$658,7,FALSE)</f>
        <v>#N/A</v>
      </c>
      <c r="R8">
        <v>1091</v>
      </c>
      <c r="S8" t="s">
        <v>1046</v>
      </c>
      <c r="T8" t="str">
        <f>VLOOKUP(A8,'directorio 3 ago 26'!$A$2:$J$658,9,FALSE)</f>
        <v>Carrera 46 No. 20 C - 01 (Puente Aranda)
Cantón Militar Occidental “Coronel Francisco José de Caldas”</v>
      </c>
      <c r="U8" t="s">
        <v>1043</v>
      </c>
      <c r="V8" t="str">
        <f>VLOOKUP(A8,'directorio 3 ago 26'!$A$2:$J$658,10,FALSE)</f>
        <v>LUNES A VIERNES DE
08:00 A 17:00 HORAS</v>
      </c>
    </row>
    <row r="9" spans="1:22" x14ac:dyDescent="0.35">
      <c r="A9" t="s">
        <v>472</v>
      </c>
      <c r="B9" s="5" t="s">
        <v>472</v>
      </c>
      <c r="D9" t="s">
        <v>667</v>
      </c>
      <c r="E9" t="s">
        <v>670</v>
      </c>
      <c r="F9" t="s">
        <v>1020</v>
      </c>
      <c r="G9" t="str">
        <f>VLOOKUP(A9,'directorio 3 ago 26'!$A$2:$J$658,3,FALSE)</f>
        <v>Tribunal Superior Militar y Policial</v>
      </c>
      <c r="H9" t="s">
        <v>672</v>
      </c>
      <c r="I9" t="str">
        <f>VLOOKUP(A9,'directorio 3 ago 26'!$A$2:$J$658,4,FALSE)</f>
        <v>Bogotá D.C.</v>
      </c>
      <c r="J9" t="s">
        <v>672</v>
      </c>
      <c r="K9" t="str">
        <f>VLOOKUP(A9,'directorio 3 ago 26'!$A$2:$J$658,5,FALSE)</f>
        <v>Bogotá D.C.</v>
      </c>
      <c r="L9">
        <v>11</v>
      </c>
      <c r="M9">
        <f>VLOOKUP(Tabla22[[#This Row],[dptoTxt2]],dane!$A$2:$B$32,2,FALSE)</f>
        <v>11</v>
      </c>
      <c r="N9" t="s">
        <v>472</v>
      </c>
      <c r="O9" s="1" t="s">
        <v>1033</v>
      </c>
      <c r="P9">
        <v>1512</v>
      </c>
      <c r="Q9" t="e">
        <f>VLOOKUP(C9,'directorio 3 ago 26'!$A$2:$K$658,7,FALSE)</f>
        <v>#N/A</v>
      </c>
      <c r="R9">
        <v>1512</v>
      </c>
      <c r="S9" t="s">
        <v>1046</v>
      </c>
      <c r="T9" t="str">
        <f>VLOOKUP(A9,'directorio 3 ago 26'!$A$2:$J$658,9,FALSE)</f>
        <v>Carrera 46 No. 20 C - 01 (Puente Aranda)
Cantón Militar Occidental “Coronel Francisco José de Caldas”</v>
      </c>
      <c r="U9" t="s">
        <v>1043</v>
      </c>
      <c r="V9" t="str">
        <f>VLOOKUP(A9,'directorio 3 ago 26'!$A$2:$J$658,10,FALSE)</f>
        <v>LUNES A VIERNES DE
08:00 A 17:00 HORAS</v>
      </c>
    </row>
    <row r="10" spans="1:22" x14ac:dyDescent="0.35">
      <c r="A10" s="23" t="s">
        <v>1596</v>
      </c>
      <c r="B10" s="4" t="s">
        <v>1024</v>
      </c>
      <c r="C10" s="23"/>
      <c r="D10" t="s">
        <v>665</v>
      </c>
      <c r="E10" t="s">
        <v>670</v>
      </c>
      <c r="F10" t="s">
        <v>1023</v>
      </c>
      <c r="G10" t="str">
        <f>VLOOKUP(A10,'directorio 3 ago 26'!$A$2:$J$658,3,FALSE)</f>
        <v>Centro de Servicios Judiciales</v>
      </c>
      <c r="H10" t="s">
        <v>672</v>
      </c>
      <c r="I10" t="str">
        <f>VLOOKUP(A10,'directorio 3 ago 26'!$A$2:$J$658,4,FALSE)</f>
        <v>Bogotá D.C.</v>
      </c>
      <c r="J10" t="s">
        <v>672</v>
      </c>
      <c r="K10" t="str">
        <f>VLOOKUP(A10,'directorio 3 ago 26'!$A$2:$J$658,5,FALSE)</f>
        <v>Bogotá D.C.</v>
      </c>
      <c r="L10">
        <v>11</v>
      </c>
      <c r="M10">
        <f>VLOOKUP(Tabla22[[#This Row],[dptoTxt2]],dane!$A$2:$B$32,2,FALSE)</f>
        <v>11</v>
      </c>
      <c r="N10" t="s">
        <v>1024</v>
      </c>
      <c r="O10" s="1" t="s">
        <v>703</v>
      </c>
      <c r="P10" s="1" t="s">
        <v>703</v>
      </c>
      <c r="Q10" t="e">
        <f>VLOOKUP(C10,'directorio 3 ago 26'!$A$2:$K$658,7,FALSE)</f>
        <v>#N/A</v>
      </c>
      <c r="R10" t="s">
        <v>703</v>
      </c>
      <c r="S10" t="s">
        <v>1046</v>
      </c>
      <c r="T10" t="str">
        <f>VLOOKUP(A10,'directorio 3 ago 26'!$A$2:$J$658,9,FALSE)</f>
        <v>Carretera Nacional-Corregimiento Buenavista Grupo De Caballería Mecanizado No. 2. "Cr. Juan José Rondón".  Municipio Distracción.</v>
      </c>
      <c r="U10" t="s">
        <v>1043</v>
      </c>
      <c r="V10" t="str">
        <f>VLOOKUP(A10,'directorio 3 ago 26'!$A$2:$J$658,10,FALSE)</f>
        <v>LUNES A VIERNES DE
08:00 A 18:00 HORAS</v>
      </c>
    </row>
    <row r="11" spans="1:22" x14ac:dyDescent="0.35">
      <c r="A11" t="s">
        <v>0</v>
      </c>
      <c r="B11" s="5" t="s">
        <v>0</v>
      </c>
      <c r="D11" t="s">
        <v>665</v>
      </c>
      <c r="E11" t="s">
        <v>668</v>
      </c>
      <c r="F11" t="s">
        <v>21</v>
      </c>
      <c r="G11" t="str">
        <f>VLOOKUP(A11,'directorio 3 ago 26'!$A$2:$J$658,3,FALSE)</f>
        <v>Juzgado 1201 Penal Militar y Policial de Conocimiento Especializado</v>
      </c>
      <c r="H11" t="s">
        <v>672</v>
      </c>
      <c r="I11" t="str">
        <f>VLOOKUP(A11,'directorio 3 ago 26'!$A$2:$J$658,4,FALSE)</f>
        <v>Bogotá D.C.</v>
      </c>
      <c r="J11" t="s">
        <v>672</v>
      </c>
      <c r="K11" t="str">
        <f>VLOOKUP(A11,'directorio 3 ago 26'!$A$2:$J$658,5,FALSE)</f>
        <v>Bogotá D.C.</v>
      </c>
      <c r="L11">
        <v>11</v>
      </c>
      <c r="M11">
        <f>VLOOKUP(Tabla22[[#This Row],[dptoTxt2]],dane!$A$2:$B$32,2,FALSE)</f>
        <v>11</v>
      </c>
      <c r="N11" t="s">
        <v>0</v>
      </c>
      <c r="O11" s="1" t="s">
        <v>741</v>
      </c>
      <c r="P11">
        <v>1244</v>
      </c>
      <c r="Q11" t="e">
        <f>VLOOKUP(C11,'directorio 3 ago 26'!$A$2:$K$658,7,FALSE)</f>
        <v>#N/A</v>
      </c>
      <c r="R11">
        <v>1244</v>
      </c>
      <c r="S11" t="s">
        <v>1046</v>
      </c>
      <c r="T11" t="str">
        <f>VLOOKUP(A11,'directorio 3 ago 26'!$A$2:$J$658,9,FALSE)</f>
        <v>Carrera 46 No. 20 C - 01 (Puente Aranda)
Cantón Militar Occidental “Coronel Francisco José de Caldas”</v>
      </c>
      <c r="U11" t="s">
        <v>1043</v>
      </c>
      <c r="V11" t="str">
        <f>VLOOKUP(A11,'directorio 3 ago 26'!$A$2:$J$658,10,FALSE)</f>
        <v>LUNES A VIERNES DE
08:00 A 17:00 HORAS</v>
      </c>
    </row>
    <row r="12" spans="1:22" x14ac:dyDescent="0.35">
      <c r="A12" s="23" t="s">
        <v>1</v>
      </c>
      <c r="B12" s="4" t="s">
        <v>1</v>
      </c>
      <c r="C12" s="23"/>
      <c r="D12" t="s">
        <v>665</v>
      </c>
      <c r="E12" t="s">
        <v>669</v>
      </c>
      <c r="F12" t="s">
        <v>22</v>
      </c>
      <c r="G12" t="str">
        <f>VLOOKUP(A12,'directorio 3 ago 26'!$A$2:$J$658,3,FALSE)</f>
        <v>Juzgado 1202 Penal Militar y Policial de Conocimiento Especializado</v>
      </c>
      <c r="H12" t="s">
        <v>672</v>
      </c>
      <c r="I12" t="str">
        <f>VLOOKUP(A12,'directorio 3 ago 26'!$A$2:$J$658,4,FALSE)</f>
        <v>Bogotá D.C.</v>
      </c>
      <c r="J12" t="s">
        <v>672</v>
      </c>
      <c r="K12" t="str">
        <f>VLOOKUP(A12,'directorio 3 ago 26'!$A$2:$J$658,5,FALSE)</f>
        <v>Bogotá D.C.</v>
      </c>
      <c r="L12">
        <v>11</v>
      </c>
      <c r="M12">
        <f>VLOOKUP(Tabla22[[#This Row],[dptoTxt2]],dane!$A$2:$B$32,2,FALSE)</f>
        <v>11</v>
      </c>
      <c r="N12" t="s">
        <v>1</v>
      </c>
      <c r="O12" s="1" t="s">
        <v>742</v>
      </c>
      <c r="P12">
        <v>1241</v>
      </c>
      <c r="Q12" t="e">
        <f>VLOOKUP(C12,'directorio 3 ago 26'!$A$2:$K$658,7,FALSE)</f>
        <v>#N/A</v>
      </c>
      <c r="R12">
        <v>1241</v>
      </c>
      <c r="S12" t="s">
        <v>1046</v>
      </c>
      <c r="T12" t="str">
        <f>VLOOKUP(A12,'directorio 3 ago 26'!$A$2:$J$658,9,FALSE)</f>
        <v>Carrera 46 No. 20 C - 01 (Puente Aranda)
Cantón Militar Occidental “Coronel Francisco José de Caldas”</v>
      </c>
      <c r="U12" t="s">
        <v>1043</v>
      </c>
      <c r="V12" t="str">
        <f>VLOOKUP(A12,'directorio 3 ago 26'!$A$2:$J$658,10,FALSE)</f>
        <v>LUNES A VIERNES DE
08:00 A 17:00 HORAS</v>
      </c>
    </row>
    <row r="13" spans="1:22" x14ac:dyDescent="0.35">
      <c r="A13" t="s">
        <v>1094</v>
      </c>
      <c r="B13" s="5" t="s">
        <v>743</v>
      </c>
      <c r="C13" t="s">
        <v>1098</v>
      </c>
      <c r="D13" t="s">
        <v>665</v>
      </c>
      <c r="E13" t="s">
        <v>668</v>
      </c>
      <c r="F13" t="s">
        <v>23</v>
      </c>
      <c r="G13" t="str">
        <f>VLOOKUP(A13,'directorio 3 ago 26'!$A$2:$J$658,3,FALSE)</f>
        <v>Juzgado 1203 Penal Militar y Policial de Conocimiento Especializado</v>
      </c>
      <c r="H13" t="s">
        <v>54</v>
      </c>
      <c r="I13" t="str">
        <f>VLOOKUP(A13,'directorio 3 ago 26'!$A$2:$J$658,4,FALSE)</f>
        <v>Cali</v>
      </c>
      <c r="J13" t="s">
        <v>55</v>
      </c>
      <c r="K13" t="str">
        <f>VLOOKUP(A13,'directorio 3 ago 26'!$A$2:$J$658,5,FALSE)</f>
        <v>Valle del Cauca</v>
      </c>
      <c r="L13">
        <v>76</v>
      </c>
      <c r="M13">
        <f>VLOOKUP(Tabla22[[#This Row],[dptoTxt2]],dane!$A$2:$B$32,2,FALSE)</f>
        <v>76</v>
      </c>
      <c r="N13" t="s">
        <v>743</v>
      </c>
      <c r="O13" s="1" t="s">
        <v>701</v>
      </c>
      <c r="P13">
        <v>0</v>
      </c>
      <c r="Q13">
        <f>VLOOKUP(C13,'directorio 3 ago 26'!$A$2:$K$658,7,FALSE)</f>
        <v>1240</v>
      </c>
      <c r="R13"/>
      <c r="S13" t="s">
        <v>74</v>
      </c>
      <c r="T13" t="str">
        <f>VLOOKUP(A13,'directorio 3 ago 26'!$A$2:$J$658,9,FALSE)</f>
        <v>Calle 5 No. 83-00 / Tercera Brigada - Cantón Militar Pichincha</v>
      </c>
      <c r="U13" t="s">
        <v>1044</v>
      </c>
      <c r="V13" t="str">
        <f>VLOOKUP(A13,'directorio 3 ago 26'!$A$2:$J$658,10,FALSE)</f>
        <v>LUNES A VIERNES DE
08:00 A 18:00 HORAS</v>
      </c>
    </row>
    <row r="14" spans="1:22" x14ac:dyDescent="0.35">
      <c r="A14" s="23" t="s">
        <v>1099</v>
      </c>
      <c r="B14" s="4" t="s">
        <v>744</v>
      </c>
      <c r="C14" s="23" t="s">
        <v>1962</v>
      </c>
      <c r="D14" t="s">
        <v>665</v>
      </c>
      <c r="E14" t="s">
        <v>669</v>
      </c>
      <c r="F14" t="s">
        <v>24</v>
      </c>
      <c r="G14" t="str">
        <f>VLOOKUP(A14,'directorio 3 ago 26'!$A$2:$J$658,3,FALSE)</f>
        <v>Juzgado 1204 Penal Militar y Policial de Conocimiento Especializado</v>
      </c>
      <c r="H14" t="s">
        <v>54</v>
      </c>
      <c r="I14" t="str">
        <f>VLOOKUP(A14,'directorio 3 ago 26'!$A$2:$J$658,4,FALSE)</f>
        <v>Cali</v>
      </c>
      <c r="J14" t="s">
        <v>55</v>
      </c>
      <c r="K14" t="str">
        <f>VLOOKUP(A14,'directorio 3 ago 26'!$A$2:$J$658,5,FALSE)</f>
        <v>Valle del Cauca</v>
      </c>
      <c r="L14">
        <v>76</v>
      </c>
      <c r="M14">
        <f>VLOOKUP(Tabla22[[#This Row],[dptoTxt2]],dane!$A$2:$B$32,2,FALSE)</f>
        <v>76</v>
      </c>
      <c r="N14" t="s">
        <v>744</v>
      </c>
      <c r="P14">
        <v>0</v>
      </c>
      <c r="Q14" t="e">
        <f>VLOOKUP(C14,'directorio 3 ago 26'!$A$2:$K$658,7,FALSE)</f>
        <v>#N/A</v>
      </c>
      <c r="R14"/>
      <c r="S14" t="s">
        <v>596</v>
      </c>
      <c r="T14" t="str">
        <f>VLOOKUP(A14,'directorio 3 ago 26'!$A$2:$J$658,9,FALSE)</f>
        <v>Carrera 1 No. 33-00  Barrio Berlín, Estación de Policia San Francisco</v>
      </c>
      <c r="U14" t="s">
        <v>1044</v>
      </c>
      <c r="V14" t="str">
        <f>VLOOKUP(A14,'directorio 3 ago 26'!$A$2:$J$658,10,FALSE)</f>
        <v>LUNES A VIERNES DE
08:00 A 18:00 HORAS</v>
      </c>
    </row>
    <row r="15" spans="1:22" x14ac:dyDescent="0.35">
      <c r="A15" t="s">
        <v>1104</v>
      </c>
      <c r="B15" s="5" t="s">
        <v>745</v>
      </c>
      <c r="C15" t="s">
        <v>1105</v>
      </c>
      <c r="D15" t="s">
        <v>665</v>
      </c>
      <c r="E15" t="s">
        <v>1025</v>
      </c>
      <c r="F15" t="s">
        <v>25</v>
      </c>
      <c r="G15" t="str">
        <f>VLOOKUP(A15,'directorio 3 ago 26'!$A$2:$J$658,3,FALSE)</f>
        <v>Juzgado 1301 Penal Militar y Policial de Conocimiento</v>
      </c>
      <c r="H15" t="s">
        <v>672</v>
      </c>
      <c r="I15" t="str">
        <f>VLOOKUP(A15,'directorio 3 ago 26'!$A$2:$J$658,4,FALSE)</f>
        <v>Bogotá D.C.</v>
      </c>
      <c r="J15" t="s">
        <v>672</v>
      </c>
      <c r="K15" t="str">
        <f>VLOOKUP(A15,'directorio 3 ago 26'!$A$2:$J$658,5,FALSE)</f>
        <v>Bogotá D.C.</v>
      </c>
      <c r="L15">
        <v>11</v>
      </c>
      <c r="M15">
        <f>VLOOKUP(Tabla22[[#This Row],[dptoTxt2]],dane!$A$2:$B$32,2,FALSE)</f>
        <v>11</v>
      </c>
      <c r="N15" t="s">
        <v>745</v>
      </c>
      <c r="O15" s="1" t="s">
        <v>673</v>
      </c>
      <c r="P15">
        <v>1220</v>
      </c>
      <c r="Q15">
        <f>VLOOKUP(C15,'directorio 3 ago 26'!$A$2:$K$658,7,FALSE)</f>
        <v>1221</v>
      </c>
      <c r="R15" t="str">
        <f>_xlfn.CONCAT(Tabla22[[#This Row],[phone2]],"/",Tabla22[[#This Row],[phone3]])</f>
        <v>1220/1221</v>
      </c>
      <c r="S15" t="s">
        <v>1046</v>
      </c>
      <c r="T15" t="str">
        <f>VLOOKUP(A15,'directorio 3 ago 26'!$A$2:$J$658,9,FALSE)</f>
        <v>Carrera 46 No. 20 C - 01 (Puente Aranda)
Cantón Militar Occidental “Coronel Francisco José de Caldas”</v>
      </c>
      <c r="U15" t="s">
        <v>1043</v>
      </c>
      <c r="V15" t="str">
        <f>VLOOKUP(A15,'directorio 3 ago 26'!$A$2:$J$658,10,FALSE)</f>
        <v>LUNES A VIERNES DE
08:00 A 17:00 HORAS</v>
      </c>
    </row>
    <row r="16" spans="1:22" x14ac:dyDescent="0.35">
      <c r="A16" s="23" t="s">
        <v>1106</v>
      </c>
      <c r="B16" s="4" t="s">
        <v>746</v>
      </c>
      <c r="C16" s="23" t="s">
        <v>1107</v>
      </c>
      <c r="D16" t="s">
        <v>665</v>
      </c>
      <c r="E16" t="s">
        <v>1025</v>
      </c>
      <c r="F16" t="s">
        <v>26</v>
      </c>
      <c r="G16" t="str">
        <f>VLOOKUP(A16,'directorio 3 ago 26'!$A$2:$J$658,3,FALSE)</f>
        <v>Juzgado 1302 Penal Militar y Policial de Conocimiento</v>
      </c>
      <c r="H16" t="s">
        <v>672</v>
      </c>
      <c r="I16" t="str">
        <f>VLOOKUP(A16,'directorio 3 ago 26'!$A$2:$J$658,4,FALSE)</f>
        <v>Bogotá D.C.</v>
      </c>
      <c r="J16" t="s">
        <v>672</v>
      </c>
      <c r="K16" t="str">
        <f>VLOOKUP(A16,'directorio 3 ago 26'!$A$2:$J$658,5,FALSE)</f>
        <v>Bogotá D.C.</v>
      </c>
      <c r="L16">
        <v>11</v>
      </c>
      <c r="M16">
        <f>VLOOKUP(Tabla22[[#This Row],[dptoTxt2]],dane!$A$2:$B$32,2,FALSE)</f>
        <v>11</v>
      </c>
      <c r="N16" t="s">
        <v>746</v>
      </c>
      <c r="O16" s="1" t="s">
        <v>747</v>
      </c>
      <c r="P16">
        <v>1218</v>
      </c>
      <c r="Q16">
        <f>VLOOKUP(C16,'directorio 3 ago 26'!$A$2:$K$658,7,FALSE)</f>
        <v>1219</v>
      </c>
      <c r="R16" t="str">
        <f>_xlfn.CONCAT(Tabla22[[#This Row],[phone2]],"/",Tabla22[[#This Row],[phone3]])</f>
        <v>1218/1219</v>
      </c>
      <c r="S16" t="s">
        <v>1046</v>
      </c>
      <c r="T16" t="str">
        <f>VLOOKUP(A16,'directorio 3 ago 26'!$A$2:$J$658,9,FALSE)</f>
        <v>Carrera 46 No. 20 C - 01 (Puente Aranda)
Cantón Militar Occidental “Coronel Francisco José de Caldas”</v>
      </c>
      <c r="U16" t="s">
        <v>1043</v>
      </c>
      <c r="V16" t="str">
        <f>VLOOKUP(A16,'directorio 3 ago 26'!$A$2:$J$658,10,FALSE)</f>
        <v>LUNES A VIERNES DE
08:00 A 17:00 HORAS</v>
      </c>
    </row>
    <row r="17" spans="1:22" x14ac:dyDescent="0.35">
      <c r="A17" t="s">
        <v>1108</v>
      </c>
      <c r="B17" s="5" t="s">
        <v>748</v>
      </c>
      <c r="C17" t="s">
        <v>1109</v>
      </c>
      <c r="D17" t="s">
        <v>665</v>
      </c>
      <c r="E17" t="s">
        <v>668</v>
      </c>
      <c r="F17" t="s">
        <v>27</v>
      </c>
      <c r="G17" t="str">
        <f>VLOOKUP(A17,'directorio 3 ago 26'!$A$2:$J$658,3,FALSE)</f>
        <v>Juzgado 1305 Penal Militar y Policial de Conocimiento</v>
      </c>
      <c r="H17" t="s">
        <v>672</v>
      </c>
      <c r="I17" t="str">
        <f>VLOOKUP(A17,'directorio 3 ago 26'!$A$2:$J$658,4,FALSE)</f>
        <v>Bogotá D.C.</v>
      </c>
      <c r="J17" t="s">
        <v>672</v>
      </c>
      <c r="K17" t="str">
        <f>VLOOKUP(A17,'directorio 3 ago 26'!$A$2:$J$658,5,FALSE)</f>
        <v>Bogotá D.C.</v>
      </c>
      <c r="L17">
        <v>11</v>
      </c>
      <c r="M17">
        <f>VLOOKUP(Tabla22[[#This Row],[dptoTxt2]],dane!$A$2:$B$32,2,FALSE)</f>
        <v>11</v>
      </c>
      <c r="N17" t="s">
        <v>748</v>
      </c>
      <c r="O17" s="1" t="s">
        <v>1034</v>
      </c>
      <c r="P17">
        <v>0</v>
      </c>
      <c r="Q17">
        <f>VLOOKUP(C17,'directorio 3 ago 26'!$A$2:$K$658,7,FALSE)</f>
        <v>0</v>
      </c>
      <c r="R17"/>
      <c r="S17" t="s">
        <v>1046</v>
      </c>
      <c r="T17" t="str">
        <f>VLOOKUP(A17,'directorio 3 ago 26'!$A$2:$J$658,9,FALSE)</f>
        <v>Carrera 46 No. 20 C - 01 (Puente Aranda)
Cantón Militar Occidental “Coronel Francisco José de Caldas”</v>
      </c>
      <c r="U17" t="s">
        <v>1043</v>
      </c>
      <c r="V17" t="str">
        <f>VLOOKUP(A17,'directorio 3 ago 26'!$A$2:$J$658,10,FALSE)</f>
        <v>LUNES A VIERNES DE
08:00 A 17:00 HORAS</v>
      </c>
    </row>
    <row r="18" spans="1:22" x14ac:dyDescent="0.35">
      <c r="A18" s="23" t="s">
        <v>70</v>
      </c>
      <c r="B18" s="4" t="s">
        <v>70</v>
      </c>
      <c r="C18" s="23"/>
      <c r="D18" t="s">
        <v>665</v>
      </c>
      <c r="E18" t="s">
        <v>668</v>
      </c>
      <c r="F18" t="s">
        <v>28</v>
      </c>
      <c r="G18" t="str">
        <f>VLOOKUP(A18,'directorio 3 ago 26'!$A$2:$J$658,3,FALSE)</f>
        <v>Juzgado 1306 Penal Militar y Policial de Conocimiento</v>
      </c>
      <c r="H18" t="s">
        <v>672</v>
      </c>
      <c r="I18" t="str">
        <f>VLOOKUP(A18,'directorio 3 ago 26'!$A$2:$J$658,4,FALSE)</f>
        <v>Bogotá D.C.</v>
      </c>
      <c r="J18" t="s">
        <v>672</v>
      </c>
      <c r="K18" t="str">
        <f>VLOOKUP(A18,'directorio 3 ago 26'!$A$2:$J$658,5,FALSE)</f>
        <v>Bogotá D.C.</v>
      </c>
      <c r="L18">
        <v>11</v>
      </c>
      <c r="M18">
        <f>VLOOKUP(Tabla22[[#This Row],[dptoTxt2]],dane!$A$2:$B$32,2,FALSE)</f>
        <v>11</v>
      </c>
      <c r="N18" t="s">
        <v>70</v>
      </c>
      <c r="P18">
        <v>1330</v>
      </c>
      <c r="Q18" t="e">
        <f>VLOOKUP(C18,'directorio 3 ago 26'!$A$2:$K$658,7,FALSE)</f>
        <v>#N/A</v>
      </c>
      <c r="R18">
        <v>1330</v>
      </c>
      <c r="S18" t="s">
        <v>1046</v>
      </c>
      <c r="T18" t="str">
        <f>VLOOKUP(A18,'directorio 3 ago 26'!$A$2:$J$658,9,FALSE)</f>
        <v>Carrera 46 No. 20 C - 01 (Puente Aranda)
Cantón Militar Occidental “Coronel Francisco José de Caldas”</v>
      </c>
      <c r="U18" t="s">
        <v>1043</v>
      </c>
      <c r="V18" t="str">
        <f>VLOOKUP(A18,'directorio 3 ago 26'!$A$2:$J$658,10,FALSE)</f>
        <v>LUNES A VIERNES DE
08:00 A 17:00 HORAS</v>
      </c>
    </row>
    <row r="19" spans="1:22" x14ac:dyDescent="0.35">
      <c r="A19" t="s">
        <v>1110</v>
      </c>
      <c r="B19" s="5" t="s">
        <v>749</v>
      </c>
      <c r="C19" t="s">
        <v>1112</v>
      </c>
      <c r="D19" t="s">
        <v>665</v>
      </c>
      <c r="E19" t="s">
        <v>668</v>
      </c>
      <c r="F19" t="s">
        <v>29</v>
      </c>
      <c r="G19" t="str">
        <f>VLOOKUP(A19,'directorio 3 ago 26'!$A$2:$J$658,3,FALSE)</f>
        <v>Juzgado 1307 Penal Militar y Policial de Conocimiento</v>
      </c>
      <c r="H19" t="s">
        <v>56</v>
      </c>
      <c r="I19" t="str">
        <f>VLOOKUP(A19,'directorio 3 ago 26'!$A$2:$J$658,4,FALSE)</f>
        <v>Neiva</v>
      </c>
      <c r="J19" t="s">
        <v>57</v>
      </c>
      <c r="K19" t="str">
        <f>VLOOKUP(A19,'directorio 3 ago 26'!$A$2:$J$658,5,FALSE)</f>
        <v>Huila</v>
      </c>
      <c r="L19">
        <v>41</v>
      </c>
      <c r="M19">
        <f>VLOOKUP(Tabla22[[#This Row],[dptoTxt2]],dane!$A$2:$B$32,2,FALSE)</f>
        <v>41</v>
      </c>
      <c r="N19" t="s">
        <v>749</v>
      </c>
      <c r="O19" s="1" t="s">
        <v>750</v>
      </c>
      <c r="P19">
        <v>0</v>
      </c>
      <c r="Q19">
        <f>VLOOKUP(C19,'directorio 3 ago 26'!$A$2:$K$658,7,FALSE)</f>
        <v>0</v>
      </c>
      <c r="R19"/>
      <c r="S19" t="s">
        <v>75</v>
      </c>
      <c r="T19" t="str">
        <f>VLOOKUP(A19,'directorio 3 ago 26'!$A$2:$J$658,9,FALSE)</f>
        <v>Carrera 16 No. 21 - 300. Batallón de Artillería No. 9. "Tenerife".</v>
      </c>
      <c r="U19" t="s">
        <v>1044</v>
      </c>
      <c r="V19" t="str">
        <f>VLOOKUP(A19,'directorio 3 ago 26'!$A$2:$J$658,10,FALSE)</f>
        <v>LUNES A VIERNES DE
08:00 A 18:00 HORAS</v>
      </c>
    </row>
    <row r="20" spans="1:22" x14ac:dyDescent="0.35">
      <c r="A20" s="23" t="s">
        <v>1113</v>
      </c>
      <c r="B20" s="4" t="s">
        <v>751</v>
      </c>
      <c r="C20" s="23" t="s">
        <v>1116</v>
      </c>
      <c r="D20" t="s">
        <v>665</v>
      </c>
      <c r="E20" t="s">
        <v>669</v>
      </c>
      <c r="F20" t="s">
        <v>30</v>
      </c>
      <c r="G20" t="str">
        <f>VLOOKUP(A20,'directorio 3 ago 26'!$A$2:$J$658,3,FALSE)</f>
        <v>Juzgado 1308 Penal Militar y Policial de Conocimiento</v>
      </c>
      <c r="H20" t="s">
        <v>58</v>
      </c>
      <c r="I20" t="str">
        <f>VLOOKUP(A20,'directorio 3 ago 26'!$A$2:$J$658,4,FALSE)</f>
        <v>Ibagué</v>
      </c>
      <c r="J20" t="s">
        <v>59</v>
      </c>
      <c r="K20" t="str">
        <f>VLOOKUP(A20,'directorio 3 ago 26'!$A$2:$J$658,5,FALSE)</f>
        <v>Tolima</v>
      </c>
      <c r="L20">
        <v>73</v>
      </c>
      <c r="M20">
        <f>VLOOKUP(Tabla22[[#This Row],[dptoTxt2]],dane!$A$2:$B$32,2,FALSE)</f>
        <v>73</v>
      </c>
      <c r="N20" t="s">
        <v>751</v>
      </c>
      <c r="P20">
        <v>0</v>
      </c>
      <c r="Q20">
        <f>VLOOKUP(C20,'directorio 3 ago 26'!$A$2:$K$658,7,FALSE)</f>
        <v>0</v>
      </c>
      <c r="R20"/>
      <c r="S20" t="s">
        <v>76</v>
      </c>
      <c r="T20" t="str">
        <f>VLOOKUP(A20,'directorio 3 ago 26'!$A$2:$J$658,9,FALSE)</f>
        <v>Carrera 48 Sur No. 157-199 Bloque A, Piso 2
Comando Departamento Policía Tolima 
Sector Picaleña</v>
      </c>
      <c r="U20" t="s">
        <v>1044</v>
      </c>
      <c r="V20" t="str">
        <f>VLOOKUP(A20,'directorio 3 ago 26'!$A$2:$J$658,10,FALSE)</f>
        <v>LUNES A VIERNES DE
08:00 A 18:00 HORAS</v>
      </c>
    </row>
    <row r="21" spans="1:22" x14ac:dyDescent="0.35">
      <c r="A21" t="s">
        <v>1117</v>
      </c>
      <c r="B21" s="5" t="s">
        <v>752</v>
      </c>
      <c r="C21" t="s">
        <v>1119</v>
      </c>
      <c r="D21" t="s">
        <v>665</v>
      </c>
      <c r="E21" t="s">
        <v>668</v>
      </c>
      <c r="F21" t="s">
        <v>31</v>
      </c>
      <c r="G21" t="str">
        <f>VLOOKUP(A21,'directorio 3 ago 26'!$A$2:$J$658,3,FALSE)</f>
        <v>Juzgado 1309 Penal Militar y Policial de Conocimiento</v>
      </c>
      <c r="H21" t="s">
        <v>60</v>
      </c>
      <c r="I21" t="str">
        <f>VLOOKUP(A21,'directorio 3 ago 26'!$A$2:$J$658,4,FALSE)</f>
        <v>Armenia</v>
      </c>
      <c r="J21" t="s">
        <v>61</v>
      </c>
      <c r="K21" t="str">
        <f>VLOOKUP(A21,'directorio 3 ago 26'!$A$2:$J$658,5,FALSE)</f>
        <v>Quindío</v>
      </c>
      <c r="L21">
        <v>63</v>
      </c>
      <c r="M21">
        <f>VLOOKUP(Tabla22[[#This Row],[dptoTxt2]],dane!$A$2:$B$32,2,FALSE)</f>
        <v>63</v>
      </c>
      <c r="N21" t="s">
        <v>752</v>
      </c>
      <c r="O21" s="1" t="s">
        <v>674</v>
      </c>
      <c r="P21">
        <v>2452</v>
      </c>
      <c r="Q21">
        <f>VLOOKUP(C21,'directorio 3 ago 26'!$A$2:$K$658,7,FALSE)</f>
        <v>2453</v>
      </c>
      <c r="R21" t="str">
        <f>_xlfn.CONCAT(Tabla22[[#This Row],[phone2]],"/",Tabla22[[#This Row],[phone3]])</f>
        <v>2452/2453</v>
      </c>
      <c r="S21" t="s">
        <v>597</v>
      </c>
      <c r="T21" t="str">
        <f>VLOOKUP(A21,'directorio 3 ago 26'!$A$2:$J$658,9,FALSE)</f>
        <v>Avenida Bolívar No. 25 Norte 00 - Octava Brigada Ejército Nacional - Palacio de Justicia Penal Militar y Policial</v>
      </c>
      <c r="U21" t="s">
        <v>1044</v>
      </c>
      <c r="V21" t="str">
        <f>VLOOKUP(A21,'directorio 3 ago 26'!$A$2:$J$658,10,FALSE)</f>
        <v>LUNES A VIERNES DE
08:00 A 18:00 HORAS</v>
      </c>
    </row>
    <row r="22" spans="1:22" x14ac:dyDescent="0.35">
      <c r="A22" s="23" t="s">
        <v>1120</v>
      </c>
      <c r="B22" s="4" t="s">
        <v>753</v>
      </c>
      <c r="C22" s="23" t="s">
        <v>1121</v>
      </c>
      <c r="D22" t="s">
        <v>665</v>
      </c>
      <c r="E22" t="s">
        <v>669</v>
      </c>
      <c r="F22" t="s">
        <v>32</v>
      </c>
      <c r="G22" t="str">
        <f>VLOOKUP(A22,'directorio 3 ago 26'!$A$2:$J$658,3,FALSE)</f>
        <v>Juzgado 1310 Penal Militar y Policial de Conocimiento</v>
      </c>
      <c r="H22" t="s">
        <v>60</v>
      </c>
      <c r="I22" t="str">
        <f>VLOOKUP(A22,'directorio 3 ago 26'!$A$2:$J$658,4,FALSE)</f>
        <v>Armenia</v>
      </c>
      <c r="J22" t="s">
        <v>61</v>
      </c>
      <c r="K22" t="str">
        <f>VLOOKUP(A22,'directorio 3 ago 26'!$A$2:$J$658,5,FALSE)</f>
        <v>Quindío</v>
      </c>
      <c r="L22">
        <v>63</v>
      </c>
      <c r="M22">
        <f>VLOOKUP(Tabla22[[#This Row],[dptoTxt2]],dane!$A$2:$B$32,2,FALSE)</f>
        <v>63</v>
      </c>
      <c r="N22" t="s">
        <v>753</v>
      </c>
      <c r="O22" s="1" t="s">
        <v>675</v>
      </c>
      <c r="P22">
        <v>2486</v>
      </c>
      <c r="Q22">
        <f>VLOOKUP(C22,'directorio 3 ago 26'!$A$2:$K$658,7,FALSE)</f>
        <v>2489</v>
      </c>
      <c r="R22" t="str">
        <f>_xlfn.CONCAT(Tabla22[[#This Row],[phone2]],"/",Tabla22[[#This Row],[phone3]])</f>
        <v>2486/2489</v>
      </c>
      <c r="S22" t="s">
        <v>597</v>
      </c>
      <c r="T22" t="str">
        <f>VLOOKUP(A22,'directorio 3 ago 26'!$A$2:$J$658,9,FALSE)</f>
        <v>Avenida Bolívar No. 25 Norte 00 - Octava Brigada Ejército Nacional - Palacio de Justicia Penal Militar y Policial</v>
      </c>
      <c r="U22" t="s">
        <v>1044</v>
      </c>
      <c r="V22" t="str">
        <f>VLOOKUP(A22,'directorio 3 ago 26'!$A$2:$J$658,10,FALSE)</f>
        <v>LUNES A VIERNES DE
08:00 A 18:00 HORAS</v>
      </c>
    </row>
    <row r="23" spans="1:22" x14ac:dyDescent="0.35">
      <c r="A23" t="s">
        <v>1122</v>
      </c>
      <c r="B23" s="5" t="s">
        <v>754</v>
      </c>
      <c r="C23" t="s">
        <v>1123</v>
      </c>
      <c r="D23" t="s">
        <v>665</v>
      </c>
      <c r="E23" t="s">
        <v>668</v>
      </c>
      <c r="F23" t="s">
        <v>33</v>
      </c>
      <c r="G23" t="str">
        <f>VLOOKUP(A23,'directorio 3 ago 26'!$A$2:$J$658,3,FALSE)</f>
        <v>Juzgado 1311 Penal Militar y Policial de Conocimiento</v>
      </c>
      <c r="H23" t="s">
        <v>62</v>
      </c>
      <c r="I23" t="str">
        <f>VLOOKUP(A23,'directorio 3 ago 26'!$A$2:$J$658,4,FALSE)</f>
        <v>Popayán</v>
      </c>
      <c r="J23" t="s">
        <v>63</v>
      </c>
      <c r="K23" t="str">
        <f>VLOOKUP(A23,'directorio 3 ago 26'!$A$2:$J$658,5,FALSE)</f>
        <v>Cauca</v>
      </c>
      <c r="L23">
        <v>19</v>
      </c>
      <c r="M23">
        <f>VLOOKUP(Tabla22[[#This Row],[dptoTxt2]],dane!$A$2:$B$32,2,FALSE)</f>
        <v>19</v>
      </c>
      <c r="N23" t="s">
        <v>754</v>
      </c>
      <c r="O23" s="1" t="s">
        <v>676</v>
      </c>
      <c r="P23">
        <v>0</v>
      </c>
      <c r="Q23">
        <f>VLOOKUP(C23,'directorio 3 ago 26'!$A$2:$K$658,7,FALSE)</f>
        <v>0</v>
      </c>
      <c r="R23"/>
      <c r="S23" t="s">
        <v>598</v>
      </c>
      <c r="T23" t="str">
        <f>VLOOKUP(A23,'directorio 3 ago 26'!$A$2:$J$658,9,FALSE)</f>
        <v xml:space="preserve">Avenida Los Cuarteles No. 80 - 00 - Cantón Militar José Hilario López - Tercera División del Ejército - Brigada No. 29. </v>
      </c>
      <c r="U23" t="s">
        <v>1044</v>
      </c>
      <c r="V23" t="str">
        <f>VLOOKUP(A23,'directorio 3 ago 26'!$A$2:$J$658,10,FALSE)</f>
        <v>LUNES A VIERNES DE
08:00 A 18:00 HORAS</v>
      </c>
    </row>
    <row r="24" spans="1:22" x14ac:dyDescent="0.35">
      <c r="A24" s="23" t="s">
        <v>1124</v>
      </c>
      <c r="B24" s="4" t="s">
        <v>755</v>
      </c>
      <c r="C24" s="23" t="s">
        <v>1126</v>
      </c>
      <c r="D24" t="s">
        <v>665</v>
      </c>
      <c r="E24" t="s">
        <v>669</v>
      </c>
      <c r="F24" t="s">
        <v>34</v>
      </c>
      <c r="G24" t="str">
        <f>VLOOKUP(A24,'directorio 3 ago 26'!$A$2:$J$658,3,FALSE)</f>
        <v>Juzgado 1312 Penal Militar y Policial de Conocimiento</v>
      </c>
      <c r="H24" t="s">
        <v>62</v>
      </c>
      <c r="I24" t="str">
        <f>VLOOKUP(A24,'directorio 3 ago 26'!$A$2:$J$658,4,FALSE)</f>
        <v>Popayán</v>
      </c>
      <c r="J24" t="s">
        <v>63</v>
      </c>
      <c r="K24" t="str">
        <f>VLOOKUP(A24,'directorio 3 ago 26'!$A$2:$J$658,5,FALSE)</f>
        <v>Cauca</v>
      </c>
      <c r="L24">
        <v>19</v>
      </c>
      <c r="M24">
        <f>VLOOKUP(Tabla22[[#This Row],[dptoTxt2]],dane!$A$2:$B$32,2,FALSE)</f>
        <v>19</v>
      </c>
      <c r="N24" t="s">
        <v>755</v>
      </c>
      <c r="P24">
        <v>0</v>
      </c>
      <c r="Q24">
        <f>VLOOKUP(C24,'directorio 3 ago 26'!$A$2:$K$658,7,FALSE)</f>
        <v>0</v>
      </c>
      <c r="R24"/>
      <c r="S24" t="s">
        <v>599</v>
      </c>
      <c r="T24" t="str">
        <f>VLOOKUP(A24,'directorio 3 ago 26'!$A$2:$J$658,9,FALSE)</f>
        <v>Avenida Panamericana 1N-75 Complejo Policial IJ. DIEGO MARÍA GUERRERO NAVIA - Comando Departamento de Policía Cauca - Edificio 7, Piso 3</v>
      </c>
      <c r="U24" t="s">
        <v>1044</v>
      </c>
      <c r="V24" t="str">
        <f>VLOOKUP(A24,'directorio 3 ago 26'!$A$2:$J$658,10,FALSE)</f>
        <v>LUNES A VIERNES DE
08:00 A 18:00 HORAS</v>
      </c>
    </row>
    <row r="25" spans="1:22" x14ac:dyDescent="0.35">
      <c r="A25" t="s">
        <v>1127</v>
      </c>
      <c r="B25" s="5" t="s">
        <v>756</v>
      </c>
      <c r="C25" t="s">
        <v>1128</v>
      </c>
      <c r="D25" t="s">
        <v>665</v>
      </c>
      <c r="E25" t="s">
        <v>668</v>
      </c>
      <c r="F25" t="s">
        <v>35</v>
      </c>
      <c r="G25" t="str">
        <f>VLOOKUP(A25,'directorio 3 ago 26'!$A$2:$J$658,3,FALSE)</f>
        <v>Juzgado 1313 Penal Militar y Policial de Conocimiento</v>
      </c>
      <c r="H25" t="s">
        <v>343</v>
      </c>
      <c r="I25" t="str">
        <f>VLOOKUP(A25,'directorio 3 ago 26'!$A$2:$J$658,4,FALSE)</f>
        <v>Ipiales</v>
      </c>
      <c r="J25" t="s">
        <v>65</v>
      </c>
      <c r="K25" t="str">
        <f>VLOOKUP(A25,'directorio 3 ago 26'!$A$2:$J$658,5,FALSE)</f>
        <v>Nariño</v>
      </c>
      <c r="L25">
        <v>52</v>
      </c>
      <c r="M25">
        <f>VLOOKUP(Tabla22[[#This Row],[dptoTxt2]],dane!$A$2:$B$32,2,FALSE)</f>
        <v>52</v>
      </c>
      <c r="N25" t="s">
        <v>756</v>
      </c>
      <c r="O25" s="1" t="s">
        <v>757</v>
      </c>
      <c r="P25">
        <v>0</v>
      </c>
      <c r="Q25">
        <f>VLOOKUP(C25,'directorio 3 ago 26'!$A$2:$K$658,7,FALSE)</f>
        <v>0</v>
      </c>
      <c r="R25"/>
      <c r="S25" t="s">
        <v>426</v>
      </c>
      <c r="T25" t="str">
        <f>VLOOKUP(A25,'directorio 3 ago 26'!$A$2:$J$658,9,FALSE)</f>
        <v>Carrera 6 No. 17 - 51. Frente al Parque Santander. Grupo de Caballería Mecanizado No. 3. “Gral. José Maria Cabal"</v>
      </c>
      <c r="U25" t="s">
        <v>1044</v>
      </c>
      <c r="V25" t="str">
        <f>VLOOKUP(A25,'directorio 3 ago 26'!$A$2:$J$658,10,FALSE)</f>
        <v>LUNES A VIERNES DE
08:00 A 18:00 HORAS</v>
      </c>
    </row>
    <row r="26" spans="1:22" x14ac:dyDescent="0.35">
      <c r="A26" s="23" t="s">
        <v>1129</v>
      </c>
      <c r="B26" s="4" t="s">
        <v>758</v>
      </c>
      <c r="C26" s="23" t="s">
        <v>1131</v>
      </c>
      <c r="D26" t="s">
        <v>665</v>
      </c>
      <c r="E26" t="s">
        <v>669</v>
      </c>
      <c r="F26" t="s">
        <v>474</v>
      </c>
      <c r="G26" t="str">
        <f>VLOOKUP(A26,'directorio 3 ago 26'!$A$2:$J$658,3,FALSE)</f>
        <v>Juzgado 1314 Penal Militar y Policial de Conocimiento</v>
      </c>
      <c r="H26" t="s">
        <v>64</v>
      </c>
      <c r="I26" t="str">
        <f>VLOOKUP(A26,'directorio 3 ago 26'!$A$2:$J$658,4,FALSE)</f>
        <v>Pasto</v>
      </c>
      <c r="J26" t="s">
        <v>65</v>
      </c>
      <c r="K26" t="str">
        <f>VLOOKUP(A26,'directorio 3 ago 26'!$A$2:$J$658,5,FALSE)</f>
        <v>Nariño</v>
      </c>
      <c r="L26">
        <v>52</v>
      </c>
      <c r="M26">
        <f>VLOOKUP(Tabla22[[#This Row],[dptoTxt2]],dane!$A$2:$B$32,2,FALSE)</f>
        <v>52</v>
      </c>
      <c r="N26" t="s">
        <v>758</v>
      </c>
      <c r="P26">
        <v>0</v>
      </c>
      <c r="Q26">
        <f>VLOOKUP(C26,'directorio 3 ago 26'!$A$2:$K$658,7,FALSE)</f>
        <v>0</v>
      </c>
      <c r="R26"/>
      <c r="T26" t="str">
        <f>VLOOKUP(A26,'directorio 3 ago 26'!$A$2:$J$658,9,FALSE)</f>
        <v>Calle 22 No. 14 -47, Avenida Colombia - Instalaciones del Batallón ASPC No. 23 "Gr. Ramón Espina" Cantón Militar Boyacá</v>
      </c>
      <c r="U26" t="s">
        <v>1044</v>
      </c>
      <c r="V26" t="str">
        <f>VLOOKUP(A26,'directorio 3 ago 26'!$A$2:$J$658,10,FALSE)</f>
        <v>LUNES A VIERNES DE
08:00 A 18:00 HORAS</v>
      </c>
    </row>
    <row r="27" spans="1:22" x14ac:dyDescent="0.35">
      <c r="A27" t="s">
        <v>1132</v>
      </c>
      <c r="B27" s="5" t="s">
        <v>759</v>
      </c>
      <c r="C27" t="s">
        <v>1133</v>
      </c>
      <c r="D27" t="s">
        <v>665</v>
      </c>
      <c r="E27" t="s">
        <v>668</v>
      </c>
      <c r="F27" t="s">
        <v>36</v>
      </c>
      <c r="G27" t="str">
        <f>VLOOKUP(A27,'directorio 3 ago 26'!$A$2:$J$658,3,FALSE)</f>
        <v>Juzgado 1315 Penal Militar y Policial de Conocimiento</v>
      </c>
      <c r="H27" t="s">
        <v>54</v>
      </c>
      <c r="I27" t="str">
        <f>VLOOKUP(A27,'directorio 3 ago 26'!$A$2:$J$658,4,FALSE)</f>
        <v>Cali</v>
      </c>
      <c r="J27" t="s">
        <v>55</v>
      </c>
      <c r="K27" t="str">
        <f>VLOOKUP(A27,'directorio 3 ago 26'!$A$2:$J$658,5,FALSE)</f>
        <v>Valle del Cauca</v>
      </c>
      <c r="L27">
        <v>76</v>
      </c>
      <c r="M27">
        <f>VLOOKUP(Tabla22[[#This Row],[dptoTxt2]],dane!$A$2:$B$32,2,FALSE)</f>
        <v>76</v>
      </c>
      <c r="N27" t="s">
        <v>759</v>
      </c>
      <c r="O27" s="1" t="s">
        <v>677</v>
      </c>
      <c r="P27">
        <v>0</v>
      </c>
      <c r="Q27">
        <f>VLOOKUP(C27,'directorio 3 ago 26'!$A$2:$K$658,7,FALSE)</f>
        <v>0</v>
      </c>
      <c r="R27"/>
      <c r="S27" t="s">
        <v>78</v>
      </c>
      <c r="T27" t="str">
        <f>VLOOKUP(A27,'directorio 3 ago 26'!$A$2:$J$658,9,FALSE)</f>
        <v>Calle 5 No. 83-00 / Tercera Brigada - Cantón Militar Pichincha</v>
      </c>
      <c r="U27" t="s">
        <v>1044</v>
      </c>
      <c r="V27" t="str">
        <f>VLOOKUP(A27,'directorio 3 ago 26'!$A$2:$J$658,10,FALSE)</f>
        <v>LUNES A VIERNES DE
08:00 A 18:00 HORAS</v>
      </c>
    </row>
    <row r="28" spans="1:22" x14ac:dyDescent="0.35">
      <c r="A28" s="23" t="s">
        <v>1134</v>
      </c>
      <c r="B28" s="4" t="s">
        <v>760</v>
      </c>
      <c r="C28" s="23" t="s">
        <v>1136</v>
      </c>
      <c r="D28" t="s">
        <v>665</v>
      </c>
      <c r="E28" t="s">
        <v>669</v>
      </c>
      <c r="F28" t="s">
        <v>37</v>
      </c>
      <c r="G28" t="str">
        <f>VLOOKUP(A28,'directorio 3 ago 26'!$A$2:$J$658,3,FALSE)</f>
        <v>Juzgado 1316 Penal Militar y Policial de Conocimiento</v>
      </c>
      <c r="H28" t="s">
        <v>54</v>
      </c>
      <c r="I28" t="str">
        <f>VLOOKUP(A28,'directorio 3 ago 26'!$A$2:$J$658,4,FALSE)</f>
        <v>Cali</v>
      </c>
      <c r="J28" t="s">
        <v>55</v>
      </c>
      <c r="K28" t="str">
        <f>VLOOKUP(A28,'directorio 3 ago 26'!$A$2:$J$658,5,FALSE)</f>
        <v>Valle del Cauca</v>
      </c>
      <c r="L28">
        <v>76</v>
      </c>
      <c r="M28">
        <f>VLOOKUP(Tabla22[[#This Row],[dptoTxt2]],dane!$A$2:$B$32,2,FALSE)</f>
        <v>76</v>
      </c>
      <c r="N28" t="s">
        <v>760</v>
      </c>
      <c r="P28">
        <v>0</v>
      </c>
      <c r="Q28">
        <f>VLOOKUP(C28,'directorio 3 ago 26'!$A$2:$K$658,7,FALSE)</f>
        <v>0</v>
      </c>
      <c r="R28"/>
      <c r="S28" t="s">
        <v>79</v>
      </c>
      <c r="T28" t="str">
        <f>VLOOKUP(A28,'directorio 3 ago 26'!$A$2:$J$658,9,FALSE)</f>
        <v>Carrera 3 Norte No. 24N - 16 Barrio El piloto
Edificio el Piloto
Instalaciones de Incorporación y Disciplina de la Policía</v>
      </c>
      <c r="U28" t="s">
        <v>1044</v>
      </c>
      <c r="V28" t="str">
        <f>VLOOKUP(A28,'directorio 3 ago 26'!$A$2:$J$658,10,FALSE)</f>
        <v>LUNES A VIERNES DE
08:00 A 18:00 HORAS</v>
      </c>
    </row>
    <row r="29" spans="1:22" x14ac:dyDescent="0.35">
      <c r="A29" t="s">
        <v>554</v>
      </c>
      <c r="B29" s="5" t="s">
        <v>554</v>
      </c>
      <c r="D29" t="s">
        <v>665</v>
      </c>
      <c r="E29" t="s">
        <v>1025</v>
      </c>
      <c r="F29" t="s">
        <v>475</v>
      </c>
      <c r="G29" t="str">
        <f>VLOOKUP(A29,'directorio 3 ago 26'!$A$2:$J$658,3,FALSE)</f>
        <v>Juzgado 1317 Penal Militar y Policial de Conocimiento</v>
      </c>
      <c r="H29" t="s">
        <v>325</v>
      </c>
      <c r="I29" t="str">
        <f>VLOOKUP(A29,'directorio 3 ago 26'!$A$2:$J$658,4,FALSE)</f>
        <v>Carepa</v>
      </c>
      <c r="J29" t="s">
        <v>297</v>
      </c>
      <c r="K29" t="str">
        <f>VLOOKUP(A29,'directorio 3 ago 26'!$A$2:$J$658,5,FALSE)</f>
        <v>Antioquia</v>
      </c>
      <c r="L29">
        <v>5</v>
      </c>
      <c r="M29">
        <f>VLOOKUP(Tabla22[[#This Row],[dptoTxt2]],dane!$A$2:$B$32,2,FALSE)</f>
        <v>5</v>
      </c>
      <c r="N29" t="s">
        <v>554</v>
      </c>
      <c r="P29">
        <v>0</v>
      </c>
      <c r="Q29" t="e">
        <f>VLOOKUP(C29,'directorio 3 ago 26'!$A$2:$K$658,7,FALSE)</f>
        <v>#N/A</v>
      </c>
      <c r="R29"/>
      <c r="S29" t="s">
        <v>600</v>
      </c>
      <c r="T29" t="str">
        <f>VLOOKUP(A29,'directorio 3 ago 26'!$A$2:$J$658,9,FALSE)</f>
        <v>Kilómetro 1 Vía Al Mar. Brigada No. 17 del Ejército. Palacio de Justicia.</v>
      </c>
      <c r="U29" t="s">
        <v>1044</v>
      </c>
      <c r="V29" t="str">
        <f>VLOOKUP(A29,'directorio 3 ago 26'!$A$2:$J$658,10,FALSE)</f>
        <v>LUNES A VIERNES DE
08:00 A 18:00 HORAS</v>
      </c>
    </row>
    <row r="30" spans="1:22" x14ac:dyDescent="0.35">
      <c r="A30" s="23" t="s">
        <v>1141</v>
      </c>
      <c r="B30" s="4" t="s">
        <v>761</v>
      </c>
      <c r="C30" s="23" t="s">
        <v>1629</v>
      </c>
      <c r="D30" t="s">
        <v>665</v>
      </c>
      <c r="E30" t="s">
        <v>668</v>
      </c>
      <c r="F30" t="s">
        <v>476</v>
      </c>
      <c r="G30" t="str">
        <f>VLOOKUP(A30,'directorio 3 ago 26'!$A$2:$J$658,3,FALSE)</f>
        <v>Juzgado 1318 Penal Militar y Policial de Conocimiento</v>
      </c>
      <c r="H30" t="s">
        <v>296</v>
      </c>
      <c r="I30" t="str">
        <f>VLOOKUP(A30,'directorio 3 ago 26'!$A$2:$J$658,4,FALSE)</f>
        <v>Medellín</v>
      </c>
      <c r="J30" t="s">
        <v>297</v>
      </c>
      <c r="K30" t="str">
        <f>VLOOKUP(A30,'directorio 3 ago 26'!$A$2:$J$658,5,FALSE)</f>
        <v>Antioquia</v>
      </c>
      <c r="L30">
        <v>5</v>
      </c>
      <c r="M30">
        <f>VLOOKUP(Tabla22[[#This Row],[dptoTxt2]],dane!$A$2:$B$32,2,FALSE)</f>
        <v>5</v>
      </c>
      <c r="N30" t="s">
        <v>761</v>
      </c>
      <c r="O30" s="1" t="s">
        <v>678</v>
      </c>
      <c r="P30">
        <v>2201</v>
      </c>
      <c r="Q30">
        <f>VLOOKUP(C30,'directorio 3 ago 26'!$A$2:$K$658,7,FALSE)</f>
        <v>1360</v>
      </c>
      <c r="R30" t="str">
        <f>_xlfn.CONCAT(Tabla22[[#This Row],[phone2]],"/",Tabla22[[#This Row],[phone3]])</f>
        <v>2201/1360</v>
      </c>
      <c r="S30" t="s">
        <v>381</v>
      </c>
      <c r="T30" t="str">
        <f>VLOOKUP(A30,'directorio 3 ago 26'!$A$2:$J$658,9,FALSE)</f>
        <v>Carrera 76 No. 50-175 Barrio: Los Colores. Instalaciones Cuarta Brigada</v>
      </c>
      <c r="U30" t="s">
        <v>1044</v>
      </c>
      <c r="V30" t="str">
        <f>VLOOKUP(A30,'directorio 3 ago 26'!$A$2:$J$658,10,FALSE)</f>
        <v>LUNES A VIERNES DE
08:00 A 18:00 HORAS</v>
      </c>
    </row>
    <row r="31" spans="1:22" x14ac:dyDescent="0.35">
      <c r="A31" t="s">
        <v>1145</v>
      </c>
      <c r="B31" s="5" t="s">
        <v>762</v>
      </c>
      <c r="C31" t="s">
        <v>1963</v>
      </c>
      <c r="D31" t="s">
        <v>665</v>
      </c>
      <c r="E31" t="s">
        <v>669</v>
      </c>
      <c r="F31" t="s">
        <v>477</v>
      </c>
      <c r="G31" t="str">
        <f>VLOOKUP(A31,'directorio 3 ago 26'!$A$2:$J$658,3,FALSE)</f>
        <v>Juzgado 1319 Penal Militar y Policial de Conocimiento</v>
      </c>
      <c r="H31" t="s">
        <v>296</v>
      </c>
      <c r="I31" t="str">
        <f>VLOOKUP(A31,'directorio 3 ago 26'!$A$2:$J$658,4,FALSE)</f>
        <v>Medellín</v>
      </c>
      <c r="J31" t="s">
        <v>297</v>
      </c>
      <c r="K31" t="str">
        <f>VLOOKUP(A31,'directorio 3 ago 26'!$A$2:$J$658,5,FALSE)</f>
        <v>Antioquia</v>
      </c>
      <c r="L31">
        <v>5</v>
      </c>
      <c r="M31">
        <f>VLOOKUP(Tabla22[[#This Row],[dptoTxt2]],dane!$A$2:$B$32,2,FALSE)</f>
        <v>5</v>
      </c>
      <c r="N31" t="s">
        <v>762</v>
      </c>
      <c r="P31">
        <v>0</v>
      </c>
      <c r="Q31">
        <f>VLOOKUP(C31,'directorio 3 ago 26'!$A$2:$K$658,7,FALSE)</f>
        <v>0</v>
      </c>
      <c r="R31"/>
      <c r="S31" t="s">
        <v>98</v>
      </c>
      <c r="T31" t="str">
        <f>VLOOKUP(A31,'directorio 3 ago 26'!$A$2:$J$658,9,FALSE)</f>
        <v>Calle 48 No. 45 – 58, Avenida Oriental
Comando de Policia Metropolitana del Valle de Aburra</v>
      </c>
      <c r="U31" t="s">
        <v>1044</v>
      </c>
      <c r="V31" t="str">
        <f>VLOOKUP(A31,'directorio 3 ago 26'!$A$2:$J$658,10,FALSE)</f>
        <v>LUNES A VIERNES DE
08:00 A 18:00 HORAS</v>
      </c>
    </row>
    <row r="32" spans="1:22" x14ac:dyDescent="0.35">
      <c r="A32" s="23" t="s">
        <v>555</v>
      </c>
      <c r="B32" s="4" t="s">
        <v>555</v>
      </c>
      <c r="C32" s="23"/>
      <c r="D32" t="s">
        <v>665</v>
      </c>
      <c r="E32" t="s">
        <v>668</v>
      </c>
      <c r="F32" t="s">
        <v>478</v>
      </c>
      <c r="G32" t="str">
        <f>VLOOKUP(A32,'directorio 3 ago 26'!$A$2:$J$658,3,FALSE)</f>
        <v>Juzgado 1322 Penal Militar y Policial de Conocimiento</v>
      </c>
      <c r="H32" t="s">
        <v>348</v>
      </c>
      <c r="I32" t="str">
        <f>VLOOKUP(A32,'directorio 3 ago 26'!$A$2:$J$658,4,FALSE)</f>
        <v>Cartagena</v>
      </c>
      <c r="J32" t="s">
        <v>349</v>
      </c>
      <c r="K32" t="str">
        <f>VLOOKUP(A32,'directorio 3 ago 26'!$A$2:$J$658,5,FALSE)</f>
        <v>Bolívar</v>
      </c>
      <c r="L32">
        <v>13</v>
      </c>
      <c r="M32">
        <f>VLOOKUP(Tabla22[[#This Row],[dptoTxt2]],dane!$A$2:$B$32,2,FALSE)</f>
        <v>13</v>
      </c>
      <c r="N32" t="s">
        <v>555</v>
      </c>
      <c r="P32">
        <v>0</v>
      </c>
      <c r="Q32" t="e">
        <f>VLOOKUP(C32,'directorio 3 ago 26'!$A$2:$K$658,7,FALSE)</f>
        <v>#N/A</v>
      </c>
      <c r="R32"/>
      <c r="S32" t="s">
        <v>601</v>
      </c>
      <c r="T32" t="str">
        <f>VLOOKUP(A32,'directorio 3 ago 26'!$A$2:$J$658,9,FALSE)</f>
        <v>Carrera 24 No. 25A - 09 Tercer piso - Barrio Manga / piso 3
Instalaciones Metropolitana de Policía de Cartagena</v>
      </c>
      <c r="U32" t="s">
        <v>1044</v>
      </c>
      <c r="V32" t="str">
        <f>VLOOKUP(A32,'directorio 3 ago 26'!$A$2:$J$658,10,FALSE)</f>
        <v>LUNES A VIERNES DE
08:00 A 18:00 HORAS</v>
      </c>
    </row>
    <row r="33" spans="1:22" x14ac:dyDescent="0.35">
      <c r="A33" t="s">
        <v>556</v>
      </c>
      <c r="B33" s="5" t="s">
        <v>763</v>
      </c>
      <c r="C33" t="s">
        <v>1964</v>
      </c>
      <c r="D33" t="s">
        <v>665</v>
      </c>
      <c r="E33" t="s">
        <v>668</v>
      </c>
      <c r="F33" t="s">
        <v>479</v>
      </c>
      <c r="G33" t="str">
        <f>VLOOKUP(A33,'directorio 3 ago 26'!$A$2:$J$658,3,FALSE)</f>
        <v xml:space="preserve">Fiscalía 2468 Penal Militar y Policial Delegada ante Juez Penal Militar y Policial de Conocimiento </v>
      </c>
      <c r="H33" t="s">
        <v>302</v>
      </c>
      <c r="I33" t="str">
        <f>VLOOKUP(A33,'directorio 3 ago 26'!$A$2:$J$658,4,FALSE)</f>
        <v>Montería</v>
      </c>
      <c r="J33" t="s">
        <v>303</v>
      </c>
      <c r="K33" t="str">
        <f>VLOOKUP(A33,'directorio 3 ago 26'!$A$2:$J$658,5,FALSE)</f>
        <v>Córdoba</v>
      </c>
      <c r="L33">
        <v>20</v>
      </c>
      <c r="M33">
        <f>VLOOKUP(Tabla22[[#This Row],[dptoTxt2]],dane!$A$2:$B$32,2,FALSE)</f>
        <v>23</v>
      </c>
      <c r="N33" t="s">
        <v>763</v>
      </c>
      <c r="O33" s="1" t="s">
        <v>679</v>
      </c>
      <c r="P33">
        <v>0</v>
      </c>
      <c r="Q33" t="e">
        <f>VLOOKUP(C33,'directorio 3 ago 26'!$A$2:$K$658,7,FALSE)</f>
        <v>#N/A</v>
      </c>
      <c r="R33"/>
      <c r="S33" t="s">
        <v>602</v>
      </c>
      <c r="T33" t="str">
        <f>VLOOKUP(A33,'directorio 3 ago 26'!$A$2:$J$658,9,FALSE)</f>
        <v>Carrera 19 No. 25 - 116 Piso 2 / Comando de Departamento de Policía Sucre</v>
      </c>
      <c r="U33" t="s">
        <v>1044</v>
      </c>
      <c r="V33" t="str">
        <f>VLOOKUP(A33,'directorio 3 ago 26'!$A$2:$J$658,10,FALSE)</f>
        <v>LUNES A VIERNES DE
08:00 A 18:00 HORAS</v>
      </c>
    </row>
    <row r="34" spans="1:22" x14ac:dyDescent="0.35">
      <c r="A34" s="23" t="s">
        <v>1153</v>
      </c>
      <c r="B34" s="4" t="s">
        <v>764</v>
      </c>
      <c r="C34" s="23" t="s">
        <v>1965</v>
      </c>
      <c r="D34" t="s">
        <v>665</v>
      </c>
      <c r="E34" t="s">
        <v>668</v>
      </c>
      <c r="F34" t="s">
        <v>480</v>
      </c>
      <c r="G34" t="str">
        <f>VLOOKUP(A34,'directorio 3 ago 26'!$A$2:$J$658,3,FALSE)</f>
        <v>Juzgado 1324 Penal Militar y Policial de Conocimiento</v>
      </c>
      <c r="H34" t="s">
        <v>304</v>
      </c>
      <c r="I34" t="str">
        <f>VLOOKUP(A34,'directorio 3 ago 26'!$A$2:$J$658,4,FALSE)</f>
        <v>Cúcuta</v>
      </c>
      <c r="J34" t="s">
        <v>305</v>
      </c>
      <c r="K34" t="str">
        <f>VLOOKUP(A34,'directorio 3 ago 26'!$A$2:$J$658,5,FALSE)</f>
        <v>Norte de Santander</v>
      </c>
      <c r="L34">
        <v>54</v>
      </c>
      <c r="M34">
        <f>VLOOKUP(Tabla22[[#This Row],[dptoTxt2]],dane!$A$2:$B$32,2,FALSE)</f>
        <v>54</v>
      </c>
      <c r="N34" t="s">
        <v>764</v>
      </c>
      <c r="O34" s="1" t="s">
        <v>680</v>
      </c>
      <c r="P34">
        <v>2309</v>
      </c>
      <c r="Q34">
        <f>VLOOKUP(C34,'directorio 3 ago 26'!$A$2:$K$658,7,FALSE)</f>
        <v>2468</v>
      </c>
      <c r="R34" t="str">
        <f>_xlfn.CONCAT(Tabla22[[#This Row],[phone2]],"/",Tabla22[[#This Row],[phone3]])</f>
        <v>2309/2468</v>
      </c>
      <c r="S34" t="s">
        <v>387</v>
      </c>
      <c r="T34" t="str">
        <f>VLOOKUP(A34,'directorio 3 ago 26'!$A$2:$J$658,9,FALSE)</f>
        <v>Avenida 1 Vía Al Pórtico. Canton Militar San Jorge Comando especifico del Norte de santander</v>
      </c>
      <c r="U34" t="s">
        <v>1044</v>
      </c>
      <c r="V34" t="str">
        <f>VLOOKUP(A34,'directorio 3 ago 26'!$A$2:$J$658,10,FALSE)</f>
        <v>LUNES A VIERNES DE
08:00 A 18:00 HORAS</v>
      </c>
    </row>
    <row r="35" spans="1:22" x14ac:dyDescent="0.35">
      <c r="A35" t="s">
        <v>557</v>
      </c>
      <c r="B35" s="5" t="s">
        <v>557</v>
      </c>
      <c r="D35" t="s">
        <v>665</v>
      </c>
      <c r="E35" t="s">
        <v>669</v>
      </c>
      <c r="F35" t="s">
        <v>481</v>
      </c>
      <c r="G35" t="str">
        <f>VLOOKUP(A35,'directorio 3 ago 26'!$A$2:$J$658,3,FALSE)</f>
        <v>Juzgado 1326 Penal Militar y Policial de Conocimiento</v>
      </c>
      <c r="H35" t="s">
        <v>294</v>
      </c>
      <c r="I35" t="str">
        <f>VLOOKUP(A35,'directorio 3 ago 26'!$A$2:$J$658,4,FALSE)</f>
        <v>Bucaramanga</v>
      </c>
      <c r="J35" t="s">
        <v>295</v>
      </c>
      <c r="K35" t="str">
        <f>VLOOKUP(A35,'directorio 3 ago 26'!$A$2:$J$658,5,FALSE)</f>
        <v>Santander</v>
      </c>
      <c r="L35">
        <v>68</v>
      </c>
      <c r="M35">
        <f>VLOOKUP(Tabla22[[#This Row],[dptoTxt2]],dane!$A$2:$B$32,2,FALSE)</f>
        <v>68</v>
      </c>
      <c r="N35" t="s">
        <v>557</v>
      </c>
      <c r="P35">
        <v>0</v>
      </c>
      <c r="Q35" t="e">
        <f>VLOOKUP(C35,'directorio 3 ago 26'!$A$2:$K$658,7,FALSE)</f>
        <v>#N/A</v>
      </c>
      <c r="R35"/>
      <c r="S35" t="s">
        <v>603</v>
      </c>
      <c r="T35" t="str">
        <f>VLOOKUP(A35,'directorio 3 ago 26'!$A$2:$J$658,9,FALSE)</f>
        <v>Calle 14 No. 32 - 00 Batallon de Ingenieros Caldas (Guardia) Detrás del estadio</v>
      </c>
      <c r="U35" t="s">
        <v>1044</v>
      </c>
      <c r="V35" t="str">
        <f>VLOOKUP(A35,'directorio 3 ago 26'!$A$2:$J$658,10,FALSE)</f>
        <v>LUNES A VIERNES DE
08:00 A 17:00 HORAS</v>
      </c>
    </row>
    <row r="36" spans="1:22" x14ac:dyDescent="0.35">
      <c r="A36" s="23" t="s">
        <v>1163</v>
      </c>
      <c r="B36" s="4" t="s">
        <v>765</v>
      </c>
      <c r="C36" s="23" t="s">
        <v>1164</v>
      </c>
      <c r="D36" t="s">
        <v>665</v>
      </c>
      <c r="E36" t="s">
        <v>1025</v>
      </c>
      <c r="F36" t="s">
        <v>38</v>
      </c>
      <c r="G36" t="str">
        <f>VLOOKUP(A36,'directorio 3 ago 26'!$A$2:$J$658,3,FALSE)</f>
        <v>Juzgado 1601 Penal Militar y Policial de Ejecución de Penas y Medidas de Seguridad</v>
      </c>
      <c r="H36" t="s">
        <v>672</v>
      </c>
      <c r="I36" t="str">
        <f>VLOOKUP(A36,'directorio 3 ago 26'!$A$2:$J$658,4,FALSE)</f>
        <v>Bogotá D.C.</v>
      </c>
      <c r="J36" t="s">
        <v>672</v>
      </c>
      <c r="K36" t="str">
        <f>VLOOKUP(A36,'directorio 3 ago 26'!$A$2:$J$658,5,FALSE)</f>
        <v>Bogotá D.C.</v>
      </c>
      <c r="L36">
        <v>11</v>
      </c>
      <c r="M36">
        <f>VLOOKUP(Tabla22[[#This Row],[dptoTxt2]],dane!$A$2:$B$32,2,FALSE)</f>
        <v>11</v>
      </c>
      <c r="N36" t="s">
        <v>765</v>
      </c>
      <c r="P36">
        <v>1212</v>
      </c>
      <c r="Q36">
        <f>VLOOKUP(C36,'directorio 3 ago 26'!$A$2:$K$658,7,FALSE)</f>
        <v>0</v>
      </c>
      <c r="R36">
        <v>1212</v>
      </c>
      <c r="S36" t="s">
        <v>1046</v>
      </c>
      <c r="T36" t="str">
        <f>VLOOKUP(A36,'directorio 3 ago 26'!$A$2:$J$658,9,FALSE)</f>
        <v>Carrera 46 No. 20 C - 01 (Puente Aranda)
Cantón Militar Occidental “Coronel Francisco José de Caldas”</v>
      </c>
      <c r="U36" t="s">
        <v>1043</v>
      </c>
      <c r="V36" t="str">
        <f>VLOOKUP(A36,'directorio 3 ago 26'!$A$2:$J$658,10,FALSE)</f>
        <v>LUNES A VIERNES DE
08:00 A 17:00 HORAS</v>
      </c>
    </row>
    <row r="37" spans="1:22" x14ac:dyDescent="0.35">
      <c r="A37" t="s">
        <v>1167</v>
      </c>
      <c r="B37" s="5" t="s">
        <v>766</v>
      </c>
      <c r="C37" t="s">
        <v>1966</v>
      </c>
      <c r="D37" t="s">
        <v>665</v>
      </c>
      <c r="E37" t="s">
        <v>1025</v>
      </c>
      <c r="F37" t="s">
        <v>39</v>
      </c>
      <c r="G37" t="str">
        <f>VLOOKUP(A37,'directorio 3 ago 26'!$A$2:$J$658,3,FALSE)</f>
        <v>Juzgado 1603 Penal Militar y Policial de Ejecución de Penas y Medidas de Seguridad</v>
      </c>
      <c r="H37" t="s">
        <v>54</v>
      </c>
      <c r="I37" t="str">
        <f>VLOOKUP(A37,'directorio 3 ago 26'!$A$2:$J$658,4,FALSE)</f>
        <v>Rionegro</v>
      </c>
      <c r="J37" t="s">
        <v>55</v>
      </c>
      <c r="K37" t="str">
        <f>VLOOKUP(A37,'directorio 3 ago 26'!$A$2:$J$658,5,FALSE)</f>
        <v>Antioquia</v>
      </c>
      <c r="L37">
        <v>76</v>
      </c>
      <c r="M37">
        <f>VLOOKUP(Tabla22[[#This Row],[dptoTxt2]],dane!$A$2:$B$32,2,FALSE)</f>
        <v>5</v>
      </c>
      <c r="N37" t="s">
        <v>766</v>
      </c>
      <c r="P37">
        <v>0</v>
      </c>
      <c r="Q37" t="e">
        <f>VLOOKUP(C37,'directorio 3 ago 26'!$A$2:$K$658,7,FALSE)</f>
        <v>#N/A</v>
      </c>
      <c r="R37"/>
      <c r="S37" t="s">
        <v>1045</v>
      </c>
      <c r="T37" t="str">
        <f>VLOOKUP(A37,'directorio 3 ago 26'!$A$2:$J$658,9,FALSE)</f>
        <v>Comando Aereo De Combate Militar No. 5 / Vereda La Bodega Vía zona franca</v>
      </c>
      <c r="U37" t="s">
        <v>1044</v>
      </c>
      <c r="V37" t="str">
        <f>VLOOKUP(A37,'directorio 3 ago 26'!$A$2:$J$658,10,FALSE)</f>
        <v>LUNES A VIERNES DE
08:00 A 17:00 HORAS</v>
      </c>
    </row>
    <row r="38" spans="1:22" x14ac:dyDescent="0.35">
      <c r="A38" s="23" t="s">
        <v>1170</v>
      </c>
      <c r="B38" s="4" t="s">
        <v>767</v>
      </c>
      <c r="C38" s="23" t="s">
        <v>1171</v>
      </c>
      <c r="D38" t="s">
        <v>665</v>
      </c>
      <c r="E38" t="s">
        <v>1025</v>
      </c>
      <c r="F38" t="s">
        <v>40</v>
      </c>
      <c r="G38" t="str">
        <f>VLOOKUP(A38,'directorio 3 ago 26'!$A$2:$J$658,3,FALSE)</f>
        <v>Juzgado 1701 Penal Militar y Policial de Control de Garantías</v>
      </c>
      <c r="H38" t="s">
        <v>672</v>
      </c>
      <c r="I38" t="str">
        <f>VLOOKUP(A38,'directorio 3 ago 26'!$A$2:$J$658,4,FALSE)</f>
        <v>Bogotá D.C.</v>
      </c>
      <c r="J38" t="s">
        <v>672</v>
      </c>
      <c r="K38" t="str">
        <f>VLOOKUP(A38,'directorio 3 ago 26'!$A$2:$J$658,5,FALSE)</f>
        <v>Bogotá D.C.</v>
      </c>
      <c r="L38">
        <v>11</v>
      </c>
      <c r="M38">
        <f>VLOOKUP(Tabla22[[#This Row],[dptoTxt2]],dane!$A$2:$B$32,2,FALSE)</f>
        <v>11</v>
      </c>
      <c r="N38" t="s">
        <v>767</v>
      </c>
      <c r="O38" s="1" t="s">
        <v>681</v>
      </c>
      <c r="P38">
        <v>1223</v>
      </c>
      <c r="Q38">
        <f>VLOOKUP(C38,'directorio 3 ago 26'!$A$2:$K$658,7,FALSE)</f>
        <v>1224</v>
      </c>
      <c r="R38" t="str">
        <f>_xlfn.CONCAT(Tabla22[[#This Row],[phone2]],"/",Tabla22[[#This Row],[phone3]])</f>
        <v>1223/1224</v>
      </c>
      <c r="S38" t="s">
        <v>1046</v>
      </c>
      <c r="T38" t="str">
        <f>VLOOKUP(A38,'directorio 3 ago 26'!$A$2:$J$658,9,FALSE)</f>
        <v>Carrera 46 No. 20 C - 01 (Puente Aranda)
Cantón Militar Occidental “Coronel Francisco José de Caldas”</v>
      </c>
      <c r="U38" t="s">
        <v>1043</v>
      </c>
      <c r="V38" t="str">
        <f>VLOOKUP(A38,'directorio 3 ago 26'!$A$2:$J$658,10,FALSE)</f>
        <v>LUNES A VIERNES DE
08:00 A 17:00 HORAS</v>
      </c>
    </row>
    <row r="39" spans="1:22" x14ac:dyDescent="0.35">
      <c r="A39" t="s">
        <v>1172</v>
      </c>
      <c r="B39" s="5" t="s">
        <v>768</v>
      </c>
      <c r="C39" t="s">
        <v>1173</v>
      </c>
      <c r="D39" t="s">
        <v>665</v>
      </c>
      <c r="E39" t="s">
        <v>1025</v>
      </c>
      <c r="F39" t="s">
        <v>41</v>
      </c>
      <c r="G39" t="str">
        <f>VLOOKUP(A39,'directorio 3 ago 26'!$A$2:$J$658,3,FALSE)</f>
        <v>Juzgado 1702 Penal Militar y Policial de Control de Garantías</v>
      </c>
      <c r="H39" t="s">
        <v>672</v>
      </c>
      <c r="I39" t="str">
        <f>VLOOKUP(A39,'directorio 3 ago 26'!$A$2:$J$658,4,FALSE)</f>
        <v>Bogotá D.C.</v>
      </c>
      <c r="J39" t="s">
        <v>672</v>
      </c>
      <c r="K39" t="str">
        <f>VLOOKUP(A39,'directorio 3 ago 26'!$A$2:$J$658,5,FALSE)</f>
        <v>Bogotá D.C.</v>
      </c>
      <c r="L39">
        <v>11</v>
      </c>
      <c r="M39">
        <f>VLOOKUP(Tabla22[[#This Row],[dptoTxt2]],dane!$A$2:$B$32,2,FALSE)</f>
        <v>11</v>
      </c>
      <c r="N39" t="s">
        <v>768</v>
      </c>
      <c r="O39" s="1" t="s">
        <v>682</v>
      </c>
      <c r="P39">
        <v>1225</v>
      </c>
      <c r="Q39">
        <f>VLOOKUP(C39,'directorio 3 ago 26'!$A$2:$K$658,7,FALSE)</f>
        <v>1226</v>
      </c>
      <c r="R39" t="str">
        <f>_xlfn.CONCAT(Tabla22[[#This Row],[phone2]],"/",Tabla22[[#This Row],[phone3]])</f>
        <v>1225/1226</v>
      </c>
      <c r="S39" t="s">
        <v>1046</v>
      </c>
      <c r="T39" t="str">
        <f>VLOOKUP(A39,'directorio 3 ago 26'!$A$2:$J$658,9,FALSE)</f>
        <v>Carrera 46 No. 20 C - 01 (Puente Aranda)
Cantón Militar Occidental “Coronel Francisco José de Caldas”</v>
      </c>
      <c r="U39" t="s">
        <v>1043</v>
      </c>
      <c r="V39" t="str">
        <f>VLOOKUP(A39,'directorio 3 ago 26'!$A$2:$J$658,10,FALSE)</f>
        <v>LUNES A VIERNES DE
08:00 A 17:00 HORAS</v>
      </c>
    </row>
    <row r="40" spans="1:22" x14ac:dyDescent="0.35">
      <c r="A40" s="23" t="s">
        <v>1174</v>
      </c>
      <c r="B40" s="4" t="s">
        <v>769</v>
      </c>
      <c r="C40" s="23" t="s">
        <v>1175</v>
      </c>
      <c r="D40" t="s">
        <v>665</v>
      </c>
      <c r="E40" t="s">
        <v>1025</v>
      </c>
      <c r="F40" t="s">
        <v>42</v>
      </c>
      <c r="G40" t="str">
        <f>VLOOKUP(A40,'directorio 3 ago 26'!$A$2:$J$658,3,FALSE)</f>
        <v>Juzgado 1703 Penal Militar y Policial de Control de Garantías</v>
      </c>
      <c r="H40" t="s">
        <v>672</v>
      </c>
      <c r="I40" t="str">
        <f>VLOOKUP(A40,'directorio 3 ago 26'!$A$2:$J$658,4,FALSE)</f>
        <v>Bogotá D.C.</v>
      </c>
      <c r="J40" t="s">
        <v>672</v>
      </c>
      <c r="K40" t="str">
        <f>VLOOKUP(A40,'directorio 3 ago 26'!$A$2:$J$658,5,FALSE)</f>
        <v>Bogotá D.C.</v>
      </c>
      <c r="L40">
        <v>11</v>
      </c>
      <c r="M40">
        <f>VLOOKUP(Tabla22[[#This Row],[dptoTxt2]],dane!$A$2:$B$32,2,FALSE)</f>
        <v>11</v>
      </c>
      <c r="N40" t="s">
        <v>769</v>
      </c>
      <c r="O40" s="1" t="s">
        <v>1035</v>
      </c>
      <c r="P40">
        <v>1227</v>
      </c>
      <c r="Q40">
        <f>VLOOKUP(C40,'directorio 3 ago 26'!$A$2:$K$658,7,FALSE)</f>
        <v>0</v>
      </c>
      <c r="R40">
        <v>1227</v>
      </c>
      <c r="S40" t="s">
        <v>1046</v>
      </c>
      <c r="T40" t="str">
        <f>VLOOKUP(A40,'directorio 3 ago 26'!$A$2:$J$658,9,FALSE)</f>
        <v>Carrera 46 No. 20 C - 01 (Puente Aranda)
Cantón Militar Occidental “Coronel Francisco José de Caldas”</v>
      </c>
      <c r="U40" t="s">
        <v>1043</v>
      </c>
      <c r="V40" t="str">
        <f>VLOOKUP(A40,'directorio 3 ago 26'!$A$2:$J$658,10,FALSE)</f>
        <v>LUNES A VIERNES DE
08:00 A 17:00 HORAS</v>
      </c>
    </row>
    <row r="41" spans="1:22" x14ac:dyDescent="0.35">
      <c r="A41" t="s">
        <v>1176</v>
      </c>
      <c r="B41" s="5" t="s">
        <v>770</v>
      </c>
      <c r="C41" t="s">
        <v>1177</v>
      </c>
      <c r="D41" t="s">
        <v>665</v>
      </c>
      <c r="E41" t="s">
        <v>669</v>
      </c>
      <c r="F41" t="s">
        <v>43</v>
      </c>
      <c r="G41" t="str">
        <f>VLOOKUP(A41,'directorio 3 ago 26'!$A$2:$J$658,3,FALSE)</f>
        <v>Juzgado 1708 Penal Militar y Policial de Control de Garantías</v>
      </c>
      <c r="H41" t="s">
        <v>66</v>
      </c>
      <c r="I41" t="str">
        <f>VLOOKUP(A41,'directorio 3 ago 26'!$A$2:$J$658,4,FALSE)</f>
        <v>Tunja</v>
      </c>
      <c r="J41" t="s">
        <v>67</v>
      </c>
      <c r="K41" t="str">
        <f>VLOOKUP(A41,'directorio 3 ago 26'!$A$2:$J$658,5,FALSE)</f>
        <v>Boyacá</v>
      </c>
      <c r="L41">
        <v>15</v>
      </c>
      <c r="M41">
        <f>VLOOKUP(Tabla22[[#This Row],[dptoTxt2]],dane!$A$2:$B$32,2,FALSE)</f>
        <v>15</v>
      </c>
      <c r="N41" t="s">
        <v>770</v>
      </c>
      <c r="P41">
        <v>0</v>
      </c>
      <c r="Q41">
        <f>VLOOKUP(C41,'directorio 3 ago 26'!$A$2:$K$658,7,FALSE)</f>
        <v>2362</v>
      </c>
      <c r="R41"/>
      <c r="S41" t="s">
        <v>604</v>
      </c>
      <c r="T41" t="str">
        <f>VLOOKUP(A41,'directorio 3 ago 26'!$A$2:$J$658,9,FALSE)</f>
        <v xml:space="preserve">Calle 8 No. 8-56 Primera Brigada Ejército Tunja Boyacá </v>
      </c>
      <c r="U41" t="s">
        <v>1044</v>
      </c>
      <c r="V41" t="str">
        <f>VLOOKUP(A41,'directorio 3 ago 26'!$A$2:$J$658,10,FALSE)</f>
        <v>LUNES A VIERNES DE
08:00 A 18:00 HORAS</v>
      </c>
    </row>
    <row r="42" spans="1:22" x14ac:dyDescent="0.35">
      <c r="A42" s="23" t="s">
        <v>1179</v>
      </c>
      <c r="B42" s="4" t="s">
        <v>771</v>
      </c>
      <c r="C42" s="23" t="s">
        <v>1180</v>
      </c>
      <c r="D42" t="s">
        <v>665</v>
      </c>
      <c r="E42" t="s">
        <v>1025</v>
      </c>
      <c r="F42" t="s">
        <v>44</v>
      </c>
      <c r="G42" t="str">
        <f>VLOOKUP(A42,'directorio 3 ago 26'!$A$2:$J$658,3,FALSE)</f>
        <v>Juzgado 1709 Penal Militar y Policial de Control de Garantías</v>
      </c>
      <c r="H42" t="s">
        <v>68</v>
      </c>
      <c r="I42" t="str">
        <f>VLOOKUP(A42,'directorio 3 ago 26'!$A$2:$J$658,4,FALSE)</f>
        <v>Tolemaida</v>
      </c>
      <c r="J42" t="s">
        <v>69</v>
      </c>
      <c r="K42" t="str">
        <f>VLOOKUP(A42,'directorio 3 ago 26'!$A$2:$J$658,5,FALSE)</f>
        <v>Cundinamarca</v>
      </c>
      <c r="L42">
        <v>25</v>
      </c>
      <c r="M42">
        <f>VLOOKUP(Tabla22[[#This Row],[dptoTxt2]],dane!$A$2:$B$32,2,FALSE)</f>
        <v>25</v>
      </c>
      <c r="N42" t="s">
        <v>771</v>
      </c>
      <c r="P42">
        <v>2363</v>
      </c>
      <c r="Q42">
        <f>VLOOKUP(C42,'directorio 3 ago 26'!$A$2:$K$658,7,FALSE)</f>
        <v>0</v>
      </c>
      <c r="R42">
        <v>2363</v>
      </c>
      <c r="S42" t="s">
        <v>605</v>
      </c>
      <c r="T42" t="str">
        <f>VLOOKUP(A42,'directorio 3 ago 26'!$A$2:$J$658,9,FALSE)</f>
        <v>Centro Comercial Zulia (Servifree), 2do Piso.
Centro Nacional de Entrenamiento (CENAE) / Nilo — Cundinamarca.</v>
      </c>
      <c r="U42" t="s">
        <v>1044</v>
      </c>
      <c r="V42" t="str">
        <f>VLOOKUP(A42,'directorio 3 ago 26'!$A$2:$J$658,10,FALSE)</f>
        <v>LUNES A VIERNES DE
08:00 A 18:00 HORAS</v>
      </c>
    </row>
    <row r="43" spans="1:22" x14ac:dyDescent="0.35">
      <c r="A43" t="s">
        <v>1182</v>
      </c>
      <c r="B43" s="5" t="s">
        <v>772</v>
      </c>
      <c r="C43" t="s">
        <v>1182</v>
      </c>
      <c r="D43" t="s">
        <v>665</v>
      </c>
      <c r="E43" t="s">
        <v>668</v>
      </c>
      <c r="F43" t="s">
        <v>45</v>
      </c>
      <c r="G43" t="str">
        <f>VLOOKUP(A43,'directorio 3 ago 26'!$A$2:$J$658,3,FALSE)</f>
        <v>Juzgado 1710 Penal Militar y Policial de Control de Garantías</v>
      </c>
      <c r="H43" t="s">
        <v>56</v>
      </c>
      <c r="I43" t="str">
        <f>VLOOKUP(A43,'directorio 3 ago 26'!$A$2:$J$658,4,FALSE)</f>
        <v>Neiva</v>
      </c>
      <c r="J43" t="s">
        <v>57</v>
      </c>
      <c r="K43" t="str">
        <f>VLOOKUP(A43,'directorio 3 ago 26'!$A$2:$J$658,5,FALSE)</f>
        <v>Huila</v>
      </c>
      <c r="L43">
        <v>41</v>
      </c>
      <c r="M43">
        <f>VLOOKUP(Tabla22[[#This Row],[dptoTxt2]],dane!$A$2:$B$32,2,FALSE)</f>
        <v>41</v>
      </c>
      <c r="N43" t="s">
        <v>772</v>
      </c>
      <c r="P43">
        <v>0</v>
      </c>
      <c r="Q43">
        <f>VLOOKUP(C43,'directorio 3 ago 26'!$A$2:$K$658,7,FALSE)</f>
        <v>0</v>
      </c>
      <c r="R43"/>
      <c r="S43" t="s">
        <v>606</v>
      </c>
      <c r="T43" t="str">
        <f>VLOOKUP(A43,'directorio 3 ago 26'!$A$2:$J$658,9,FALSE)</f>
        <v>Carrera 16 No. 21 - 300. Batallón de Artillería No. 9. "Tenerife"</v>
      </c>
      <c r="U43" t="s">
        <v>1044</v>
      </c>
      <c r="V43" t="str">
        <f>VLOOKUP(A43,'directorio 3 ago 26'!$A$2:$J$658,10,FALSE)</f>
        <v>LUNES A VIERNES DE
08:00 A 18:00 HORAS</v>
      </c>
    </row>
    <row r="44" spans="1:22" x14ac:dyDescent="0.35">
      <c r="A44" s="23" t="s">
        <v>1183</v>
      </c>
      <c r="B44" s="4" t="s">
        <v>773</v>
      </c>
      <c r="C44" s="23" t="s">
        <v>1883</v>
      </c>
      <c r="D44" t="s">
        <v>665</v>
      </c>
      <c r="E44" t="s">
        <v>669</v>
      </c>
      <c r="F44" t="s">
        <v>46</v>
      </c>
      <c r="G44" t="str">
        <f>VLOOKUP(A44,'directorio 3 ago 26'!$A$2:$J$658,3,FALSE)</f>
        <v>Juzgado 1711 Penal Militar y Policial de Control de Garantías</v>
      </c>
      <c r="H44" t="s">
        <v>58</v>
      </c>
      <c r="I44" t="str">
        <f>VLOOKUP(A44,'directorio 3 ago 26'!$A$2:$J$658,4,FALSE)</f>
        <v>Ibagué</v>
      </c>
      <c r="J44" t="s">
        <v>59</v>
      </c>
      <c r="K44" t="str">
        <f>VLOOKUP(A44,'directorio 3 ago 26'!$A$2:$J$658,5,FALSE)</f>
        <v>Tolima</v>
      </c>
      <c r="L44">
        <v>73</v>
      </c>
      <c r="M44">
        <f>VLOOKUP(Tabla22[[#This Row],[dptoTxt2]],dane!$A$2:$B$32,2,FALSE)</f>
        <v>73</v>
      </c>
      <c r="N44" t="s">
        <v>773</v>
      </c>
      <c r="P44">
        <v>0</v>
      </c>
      <c r="Q44">
        <f>VLOOKUP(C44,'directorio 3 ago 26'!$A$2:$K$658,7,FALSE)</f>
        <v>0</v>
      </c>
      <c r="R44"/>
      <c r="S44" t="s">
        <v>80</v>
      </c>
      <c r="T44" t="str">
        <f>VLOOKUP(A44,'directorio 3 ago 26'!$A$2:$J$658,9,FALSE)</f>
        <v>Carrera 48 Sur No. 157 - 199. Bloque A. Piso: 2. Comando Departamento Policía Tolima. Sector Picaleña.</v>
      </c>
      <c r="U44" t="s">
        <v>1044</v>
      </c>
      <c r="V44" t="str">
        <f>VLOOKUP(A44,'directorio 3 ago 26'!$A$2:$J$658,10,FALSE)</f>
        <v>LUNES A VIERNES DE
08:00 A 18:00 HORAS</v>
      </c>
    </row>
    <row r="45" spans="1:22" x14ac:dyDescent="0.35">
      <c r="A45" t="s">
        <v>71</v>
      </c>
      <c r="B45" s="5" t="s">
        <v>71</v>
      </c>
      <c r="D45" t="s">
        <v>665</v>
      </c>
      <c r="E45" t="s">
        <v>668</v>
      </c>
      <c r="F45" t="s">
        <v>47</v>
      </c>
      <c r="G45" t="str">
        <f>VLOOKUP(A45,'directorio 3 ago 26'!$A$2:$J$658,3,FALSE)</f>
        <v>Juzgado 1712 Penal Militar y Policial de Control de Garantías</v>
      </c>
      <c r="H45" t="s">
        <v>60</v>
      </c>
      <c r="I45" t="str">
        <f>VLOOKUP(A45,'directorio 3 ago 26'!$A$2:$J$658,4,FALSE)</f>
        <v>Armenia</v>
      </c>
      <c r="J45" t="s">
        <v>61</v>
      </c>
      <c r="K45" t="str">
        <f>VLOOKUP(A45,'directorio 3 ago 26'!$A$2:$J$658,5,FALSE)</f>
        <v>Quindío</v>
      </c>
      <c r="L45">
        <v>63</v>
      </c>
      <c r="M45">
        <f>VLOOKUP(Tabla22[[#This Row],[dptoTxt2]],dane!$A$2:$B$32,2,FALSE)</f>
        <v>63</v>
      </c>
      <c r="N45" t="s">
        <v>71</v>
      </c>
      <c r="P45">
        <v>2493</v>
      </c>
      <c r="Q45" t="e">
        <f>VLOOKUP(C45,'directorio 3 ago 26'!$A$2:$K$658,7,FALSE)</f>
        <v>#N/A</v>
      </c>
      <c r="R45">
        <v>2493</v>
      </c>
      <c r="S45" t="s">
        <v>607</v>
      </c>
      <c r="T45" t="str">
        <f>VLOOKUP(A45,'directorio 3 ago 26'!$A$2:$J$658,9,FALSE)</f>
        <v>Avenida Bolívar No. 25 Norte 00 - Octava Brigada Ejército Nacional - Palacio de Justicia Penal Militar y Policial</v>
      </c>
      <c r="U45" t="s">
        <v>1044</v>
      </c>
      <c r="V45" t="str">
        <f>VLOOKUP(A45,'directorio 3 ago 26'!$A$2:$J$658,10,FALSE)</f>
        <v>LUNES A VIERNES DE
08:00 A 18:00 HORAS</v>
      </c>
    </row>
    <row r="46" spans="1:22" x14ac:dyDescent="0.35">
      <c r="A46" s="23" t="s">
        <v>1186</v>
      </c>
      <c r="B46" s="4" t="s">
        <v>774</v>
      </c>
      <c r="C46" s="23" t="s">
        <v>1187</v>
      </c>
      <c r="D46" t="s">
        <v>665</v>
      </c>
      <c r="E46" t="s">
        <v>669</v>
      </c>
      <c r="F46" t="s">
        <v>48</v>
      </c>
      <c r="G46" t="str">
        <f>VLOOKUP(A46,'directorio 3 ago 26'!$A$2:$J$658,3,FALSE)</f>
        <v>Juzgado 1713 Penal Militar y Policial de Control de Garantías</v>
      </c>
      <c r="H46" t="s">
        <v>60</v>
      </c>
      <c r="I46" t="str">
        <f>VLOOKUP(A46,'directorio 3 ago 26'!$A$2:$J$658,4,FALSE)</f>
        <v>Armenia</v>
      </c>
      <c r="J46" t="s">
        <v>61</v>
      </c>
      <c r="K46" t="str">
        <f>VLOOKUP(A46,'directorio 3 ago 26'!$A$2:$J$658,5,FALSE)</f>
        <v>Quindío</v>
      </c>
      <c r="L46">
        <v>63</v>
      </c>
      <c r="M46">
        <f>VLOOKUP(Tabla22[[#This Row],[dptoTxt2]],dane!$A$2:$B$32,2,FALSE)</f>
        <v>63</v>
      </c>
      <c r="N46" t="s">
        <v>774</v>
      </c>
      <c r="O46" s="1" t="s">
        <v>683</v>
      </c>
      <c r="P46">
        <v>2492</v>
      </c>
      <c r="Q46">
        <f>VLOOKUP(C46,'directorio 3 ago 26'!$A$2:$K$658,7,FALSE)</f>
        <v>0</v>
      </c>
      <c r="R46">
        <v>2492</v>
      </c>
      <c r="S46" t="s">
        <v>607</v>
      </c>
      <c r="T46" t="str">
        <f>VLOOKUP(A46,'directorio 3 ago 26'!$A$2:$J$658,9,FALSE)</f>
        <v>Avenida Bolívar No. 25 Norte 00 - Octava Brigada Ejército Nacional - Palacio de Justicia Penal Militar y Policial</v>
      </c>
      <c r="U46" t="s">
        <v>1044</v>
      </c>
      <c r="V46" t="str">
        <f>VLOOKUP(A46,'directorio 3 ago 26'!$A$2:$J$658,10,FALSE)</f>
        <v>LUNES A VIERNES DE
08:00 A 18:00 HORAS</v>
      </c>
    </row>
    <row r="47" spans="1:22" x14ac:dyDescent="0.35">
      <c r="A47" t="s">
        <v>1189</v>
      </c>
      <c r="B47" s="5" t="s">
        <v>775</v>
      </c>
      <c r="C47" t="s">
        <v>1190</v>
      </c>
      <c r="D47" t="s">
        <v>665</v>
      </c>
      <c r="E47" t="s">
        <v>671</v>
      </c>
      <c r="F47" t="s">
        <v>49</v>
      </c>
      <c r="G47" t="str">
        <f>VLOOKUP(A47,'directorio 3 ago 26'!$A$2:$J$658,3,FALSE)</f>
        <v>Juzgado 1714 Penal Militar y Policial de Control de Garantías</v>
      </c>
      <c r="H47" t="s">
        <v>62</v>
      </c>
      <c r="I47" t="str">
        <f>VLOOKUP(A47,'directorio 3 ago 26'!$A$2:$J$658,4,FALSE)</f>
        <v>Popayán</v>
      </c>
      <c r="J47" t="s">
        <v>63</v>
      </c>
      <c r="K47" t="str">
        <f>VLOOKUP(A47,'directorio 3 ago 26'!$A$2:$J$658,5,FALSE)</f>
        <v>Cauca</v>
      </c>
      <c r="L47">
        <v>19</v>
      </c>
      <c r="M47">
        <f>VLOOKUP(Tabla22[[#This Row],[dptoTxt2]],dane!$A$2:$B$32,2,FALSE)</f>
        <v>19</v>
      </c>
      <c r="N47" t="s">
        <v>775</v>
      </c>
      <c r="P47">
        <v>0</v>
      </c>
      <c r="Q47">
        <f>VLOOKUP(C47,'directorio 3 ago 26'!$A$2:$K$658,7,FALSE)</f>
        <v>0</v>
      </c>
      <c r="R47"/>
      <c r="S47" t="s">
        <v>81</v>
      </c>
      <c r="T47" t="str">
        <f>VLOOKUP(A47,'directorio 3 ago 26'!$A$2:$J$658,9,FALSE)</f>
        <v>Avenida Panamericana Nº 1N-75 Comando Policia Cauca</v>
      </c>
      <c r="U47" t="s">
        <v>1044</v>
      </c>
      <c r="V47" t="str">
        <f>VLOOKUP(A47,'directorio 3 ago 26'!$A$2:$J$658,10,FALSE)</f>
        <v>LUNES A VIERNES DE
08:00 A 18:00 HORAS</v>
      </c>
    </row>
    <row r="48" spans="1:22" x14ac:dyDescent="0.35">
      <c r="A48" s="23" t="s">
        <v>1193</v>
      </c>
      <c r="B48" s="4" t="s">
        <v>776</v>
      </c>
      <c r="C48" s="23" t="s">
        <v>1194</v>
      </c>
      <c r="D48" t="s">
        <v>665</v>
      </c>
      <c r="E48" t="s">
        <v>669</v>
      </c>
      <c r="F48" t="s">
        <v>50</v>
      </c>
      <c r="G48" t="str">
        <f>VLOOKUP(A48,'directorio 3 ago 26'!$A$2:$J$658,3,FALSE)</f>
        <v>Juzgado 1715 Penal Militar y Policial de Control de Garantías</v>
      </c>
      <c r="H48" t="s">
        <v>64</v>
      </c>
      <c r="I48" t="str">
        <f>VLOOKUP(A48,'directorio 3 ago 26'!$A$2:$J$658,4,FALSE)</f>
        <v>Pasto</v>
      </c>
      <c r="J48" t="s">
        <v>65</v>
      </c>
      <c r="K48" t="str">
        <f>VLOOKUP(A48,'directorio 3 ago 26'!$A$2:$J$658,5,FALSE)</f>
        <v>Nariño</v>
      </c>
      <c r="L48">
        <v>52</v>
      </c>
      <c r="M48">
        <f>VLOOKUP(Tabla22[[#This Row],[dptoTxt2]],dane!$A$2:$B$32,2,FALSE)</f>
        <v>52</v>
      </c>
      <c r="N48" t="s">
        <v>776</v>
      </c>
      <c r="P48">
        <v>0</v>
      </c>
      <c r="Q48">
        <f>VLOOKUP(C48,'directorio 3 ago 26'!$A$2:$K$658,7,FALSE)</f>
        <v>0</v>
      </c>
      <c r="R48"/>
      <c r="S48" t="s">
        <v>608</v>
      </c>
      <c r="T48" t="str">
        <f>VLOOKUP(A48,'directorio 3 ago 26'!$A$2:$J$658,9,FALSE)</f>
        <v>Calle 20 No. 26-54 Piso 3 - Barrio Las Cuadras
Comando Departamento de Policía Nariño</v>
      </c>
      <c r="U48" t="s">
        <v>1044</v>
      </c>
      <c r="V48" t="str">
        <f>VLOOKUP(A48,'directorio 3 ago 26'!$A$2:$J$658,10,FALSE)</f>
        <v>LUNES A VIERNES DE
08:00 A 18:00 HORAS</v>
      </c>
    </row>
    <row r="49" spans="1:22" x14ac:dyDescent="0.35">
      <c r="A49" t="s">
        <v>1195</v>
      </c>
      <c r="B49" s="5" t="s">
        <v>777</v>
      </c>
      <c r="C49" t="s">
        <v>1196</v>
      </c>
      <c r="D49" t="s">
        <v>665</v>
      </c>
      <c r="E49" t="s">
        <v>668</v>
      </c>
      <c r="F49" t="s">
        <v>51</v>
      </c>
      <c r="G49" t="str">
        <f>VLOOKUP(A49,'directorio 3 ago 26'!$A$2:$J$658,3,FALSE)</f>
        <v>Juzgado 1716 Penal Militar y Policial de Control de Garantías</v>
      </c>
      <c r="H49" t="s">
        <v>64</v>
      </c>
      <c r="I49" t="str">
        <f>VLOOKUP(A49,'directorio 3 ago 26'!$A$2:$J$658,4,FALSE)</f>
        <v>Pasto</v>
      </c>
      <c r="J49" t="s">
        <v>65</v>
      </c>
      <c r="K49" t="str">
        <f>VLOOKUP(A49,'directorio 3 ago 26'!$A$2:$J$658,5,FALSE)</f>
        <v>Nariño</v>
      </c>
      <c r="L49">
        <v>52</v>
      </c>
      <c r="M49">
        <f>VLOOKUP(Tabla22[[#This Row],[dptoTxt2]],dane!$A$2:$B$32,2,FALSE)</f>
        <v>52</v>
      </c>
      <c r="N49" t="s">
        <v>777</v>
      </c>
      <c r="O49" s="1" t="s">
        <v>684</v>
      </c>
      <c r="P49">
        <v>0</v>
      </c>
      <c r="Q49">
        <f>VLOOKUP(C49,'directorio 3 ago 26'!$A$2:$K$658,7,FALSE)</f>
        <v>2462</v>
      </c>
      <c r="R49"/>
      <c r="S49" t="s">
        <v>609</v>
      </c>
      <c r="T49" t="str">
        <f>VLOOKUP(A49,'directorio 3 ago 26'!$A$2:$J$658,9,FALSE)</f>
        <v>Calle 22 No. 14 -47, Avenida Colombia - Instalaciones del Batallón ASPC No. 23 "Gr. Ramón Espina" Cantón Militar Boyacá</v>
      </c>
      <c r="U49" t="s">
        <v>1044</v>
      </c>
      <c r="V49" t="str">
        <f>VLOOKUP(A49,'directorio 3 ago 26'!$A$2:$J$658,10,FALSE)</f>
        <v>LUNES A VIERNES DE
08:00 A 18:00 HORAS</v>
      </c>
    </row>
    <row r="50" spans="1:22" x14ac:dyDescent="0.35">
      <c r="A50" s="23" t="s">
        <v>1197</v>
      </c>
      <c r="B50" s="4" t="s">
        <v>778</v>
      </c>
      <c r="C50" s="23" t="s">
        <v>1198</v>
      </c>
      <c r="D50" t="s">
        <v>665</v>
      </c>
      <c r="E50" t="s">
        <v>669</v>
      </c>
      <c r="F50" t="s">
        <v>52</v>
      </c>
      <c r="G50" t="str">
        <f>VLOOKUP(A50,'directorio 3 ago 26'!$A$2:$J$658,3,FALSE)</f>
        <v>Juzgado 1717 Penal Militar y Policial de Control de Garantías</v>
      </c>
      <c r="H50" t="s">
        <v>54</v>
      </c>
      <c r="I50" t="str">
        <f>VLOOKUP(A50,'directorio 3 ago 26'!$A$2:$J$658,4,FALSE)</f>
        <v>Cali</v>
      </c>
      <c r="J50" t="s">
        <v>55</v>
      </c>
      <c r="K50" t="str">
        <f>VLOOKUP(A50,'directorio 3 ago 26'!$A$2:$J$658,5,FALSE)</f>
        <v>Valle del Cauca</v>
      </c>
      <c r="L50">
        <v>76</v>
      </c>
      <c r="M50">
        <f>VLOOKUP(Tabla22[[#This Row],[dptoTxt2]],dane!$A$2:$B$32,2,FALSE)</f>
        <v>76</v>
      </c>
      <c r="N50" t="s">
        <v>778</v>
      </c>
      <c r="O50" s="1" t="s">
        <v>685</v>
      </c>
      <c r="P50">
        <v>2463</v>
      </c>
      <c r="Q50">
        <f>VLOOKUP(C50,'directorio 3 ago 26'!$A$2:$K$658,7,FALSE)</f>
        <v>0</v>
      </c>
      <c r="R50">
        <v>2463</v>
      </c>
      <c r="S50" t="s">
        <v>610</v>
      </c>
      <c r="T50" t="str">
        <f>VLOOKUP(A50,'directorio 3 ago 26'!$A$2:$J$658,9,FALSE)</f>
        <v>Calle 5 No. 83-00 / Tercera Brigada - Cantón Militar Pichincha</v>
      </c>
      <c r="U50" t="s">
        <v>1044</v>
      </c>
      <c r="V50" t="str">
        <f>VLOOKUP(A50,'directorio 3 ago 26'!$A$2:$J$658,10,FALSE)</f>
        <v>LUNES A VIERNES DE
08:00 A 18:00 HORAS</v>
      </c>
    </row>
    <row r="51" spans="1:22" x14ac:dyDescent="0.35">
      <c r="A51" t="s">
        <v>1200</v>
      </c>
      <c r="B51" s="5" t="s">
        <v>779</v>
      </c>
      <c r="C51" t="s">
        <v>1201</v>
      </c>
      <c r="D51" t="s">
        <v>665</v>
      </c>
      <c r="E51" t="s">
        <v>668</v>
      </c>
      <c r="F51" t="s">
        <v>53</v>
      </c>
      <c r="G51" t="str">
        <f>VLOOKUP(A51,'directorio 3 ago 26'!$A$2:$J$658,3,FALSE)</f>
        <v>Juzgado 1718 Penal Militar y Policial de Control de Garantías</v>
      </c>
      <c r="H51" t="s">
        <v>54</v>
      </c>
      <c r="I51" t="str">
        <f>VLOOKUP(A51,'directorio 3 ago 26'!$A$2:$J$658,4,FALSE)</f>
        <v>Cali</v>
      </c>
      <c r="J51" t="s">
        <v>55</v>
      </c>
      <c r="K51" t="str">
        <f>VLOOKUP(A51,'directorio 3 ago 26'!$A$2:$J$658,5,FALSE)</f>
        <v>Valle del Cauca</v>
      </c>
      <c r="L51">
        <v>76</v>
      </c>
      <c r="M51">
        <f>VLOOKUP(Tabla22[[#This Row],[dptoTxt2]],dane!$A$2:$B$32,2,FALSE)</f>
        <v>76</v>
      </c>
      <c r="N51" t="s">
        <v>779</v>
      </c>
      <c r="P51">
        <v>0</v>
      </c>
      <c r="Q51">
        <f>VLOOKUP(C51,'directorio 3 ago 26'!$A$2:$K$658,7,FALSE)</f>
        <v>0</v>
      </c>
      <c r="R51"/>
      <c r="S51" t="s">
        <v>82</v>
      </c>
      <c r="T51" t="str">
        <f>VLOOKUP(A51,'directorio 3 ago 26'!$A$2:$J$658,9,FALSE)</f>
        <v>Carrera 3 Norte No. 24N - 16 Barrio El piloto
Edificio el Piloto - Instalaciones de Incorporación y Disciplina de la Policía</v>
      </c>
      <c r="U51" t="s">
        <v>1044</v>
      </c>
      <c r="V51" t="str">
        <f>VLOOKUP(A51,'directorio 3 ago 26'!$A$2:$J$658,10,FALSE)</f>
        <v>LUNES A VIERNES DE
08:00 A 18:00 HORAS</v>
      </c>
    </row>
    <row r="52" spans="1:22" x14ac:dyDescent="0.35">
      <c r="A52" s="23" t="s">
        <v>558</v>
      </c>
      <c r="B52" s="4" t="s">
        <v>558</v>
      </c>
      <c r="C52" s="23"/>
      <c r="D52" t="s">
        <v>665</v>
      </c>
      <c r="E52" t="s">
        <v>1025</v>
      </c>
      <c r="F52" t="s">
        <v>482</v>
      </c>
      <c r="G52" t="str">
        <f>VLOOKUP(A52,'directorio 3 ago 26'!$A$2:$J$658,3,FALSE)</f>
        <v>Juzgado 1723 Penal Militar y Policial de Control de Garantías</v>
      </c>
      <c r="H52" t="s">
        <v>325</v>
      </c>
      <c r="I52" t="str">
        <f>VLOOKUP(A52,'directorio 3 ago 26'!$A$2:$J$658,4,FALSE)</f>
        <v>Carepa</v>
      </c>
      <c r="J52" t="s">
        <v>297</v>
      </c>
      <c r="K52" t="str">
        <f>VLOOKUP(A52,'directorio 3 ago 26'!$A$2:$J$658,5,FALSE)</f>
        <v>Antioquia</v>
      </c>
      <c r="L52">
        <v>5</v>
      </c>
      <c r="M52">
        <f>VLOOKUP(Tabla22[[#This Row],[dptoTxt2]],dane!$A$2:$B$32,2,FALSE)</f>
        <v>5</v>
      </c>
      <c r="N52" t="s">
        <v>558</v>
      </c>
      <c r="P52">
        <v>0</v>
      </c>
      <c r="Q52" t="e">
        <f>VLOOKUP(C52,'directorio 3 ago 26'!$A$2:$K$658,7,FALSE)</f>
        <v>#N/A</v>
      </c>
      <c r="R52"/>
      <c r="S52" t="s">
        <v>600</v>
      </c>
      <c r="T52" t="str">
        <f>VLOOKUP(A52,'directorio 3 ago 26'!$A$2:$J$658,9,FALSE)</f>
        <v>Kilómetro 1 Vía Al Mar. Brigada No. 17 del Ejército. Palacio de Justicia.</v>
      </c>
      <c r="U52" t="s">
        <v>1044</v>
      </c>
      <c r="V52" t="str">
        <f>VLOOKUP(A52,'directorio 3 ago 26'!$A$2:$J$658,10,FALSE)</f>
        <v>LUNES A VIERNES DE
08:00 A 18:00 HORAS</v>
      </c>
    </row>
    <row r="53" spans="1:22" x14ac:dyDescent="0.35">
      <c r="A53" t="s">
        <v>1204</v>
      </c>
      <c r="B53" s="5" t="s">
        <v>780</v>
      </c>
      <c r="C53" t="s">
        <v>1967</v>
      </c>
      <c r="D53" t="s">
        <v>665</v>
      </c>
      <c r="E53" t="s">
        <v>1025</v>
      </c>
      <c r="F53" t="s">
        <v>483</v>
      </c>
      <c r="G53" t="str">
        <f>VLOOKUP(A53,'directorio 3 ago 26'!$A$2:$J$658,3,FALSE)</f>
        <v>Juzgado 1724 Penal Militar y Policial de Control de Garantías</v>
      </c>
      <c r="H53" t="s">
        <v>296</v>
      </c>
      <c r="I53" t="str">
        <f>VLOOKUP(A53,'directorio 3 ago 26'!$A$2:$J$658,4,FALSE)</f>
        <v>Medellín</v>
      </c>
      <c r="J53" t="s">
        <v>297</v>
      </c>
      <c r="K53" t="str">
        <f>VLOOKUP(A53,'directorio 3 ago 26'!$A$2:$J$658,5,FALSE)</f>
        <v>Antioquia</v>
      </c>
      <c r="L53">
        <v>5</v>
      </c>
      <c r="M53">
        <f>VLOOKUP(Tabla22[[#This Row],[dptoTxt2]],dane!$A$2:$B$32,2,FALSE)</f>
        <v>5</v>
      </c>
      <c r="N53" t="s">
        <v>780</v>
      </c>
      <c r="P53">
        <v>0</v>
      </c>
      <c r="Q53" t="e">
        <f>VLOOKUP(C53,'directorio 3 ago 26'!$A$2:$K$658,7,FALSE)</f>
        <v>#N/A</v>
      </c>
      <c r="R53"/>
      <c r="S53" t="s">
        <v>611</v>
      </c>
      <c r="T53" t="str">
        <f>VLOOKUP(A53,'directorio 3 ago 26'!$A$2:$J$658,9,FALSE)</f>
        <v xml:space="preserve"> Carrera 48 No. 45 - 58 Piso 2  /Barrio Calendaria 
Instalaciones Policia Metropolitana Valle de Aburra</v>
      </c>
      <c r="U53" t="s">
        <v>1044</v>
      </c>
      <c r="V53" t="str">
        <f>VLOOKUP(A53,'directorio 3 ago 26'!$A$2:$J$658,10,FALSE)</f>
        <v>LUNES A VIERNES DE
08:00 A 18:00 HORAS</v>
      </c>
    </row>
    <row r="54" spans="1:22" x14ac:dyDescent="0.35">
      <c r="A54" s="23" t="s">
        <v>1208</v>
      </c>
      <c r="B54" s="4" t="s">
        <v>781</v>
      </c>
      <c r="C54" s="23" t="s">
        <v>1649</v>
      </c>
      <c r="D54" t="s">
        <v>665</v>
      </c>
      <c r="E54" t="s">
        <v>668</v>
      </c>
      <c r="F54" t="s">
        <v>484</v>
      </c>
      <c r="G54" t="str">
        <f>VLOOKUP(A54,'directorio 3 ago 26'!$A$2:$J$658,3,FALSE)</f>
        <v>Juzgado 1725 Penal Militar y Policial de Control de Garantías</v>
      </c>
      <c r="H54" t="s">
        <v>306</v>
      </c>
      <c r="I54" t="str">
        <f>VLOOKUP(A54,'directorio 3 ago 26'!$A$2:$J$658,4,FALSE)</f>
        <v>Puerto Berrío</v>
      </c>
      <c r="J54" t="s">
        <v>297</v>
      </c>
      <c r="K54" t="str">
        <f>VLOOKUP(A54,'directorio 3 ago 26'!$A$2:$J$658,5,FALSE)</f>
        <v>Antioquia</v>
      </c>
      <c r="L54">
        <v>5</v>
      </c>
      <c r="M54">
        <f>VLOOKUP(Tabla22[[#This Row],[dptoTxt2]],dane!$A$2:$B$32,2,FALSE)</f>
        <v>5</v>
      </c>
      <c r="N54" t="s">
        <v>781</v>
      </c>
      <c r="O54" s="1" t="s">
        <v>782</v>
      </c>
      <c r="P54">
        <v>0</v>
      </c>
      <c r="Q54">
        <f>VLOOKUP(C54,'directorio 3 ago 26'!$A$2:$K$658,7,FALSE)</f>
        <v>2152</v>
      </c>
      <c r="R54"/>
      <c r="S54" t="s">
        <v>612</v>
      </c>
      <c r="T54" t="str">
        <f>VLOOKUP(A54,'directorio 3 ago 26'!$A$2:$J$658,9,FALSE)</f>
        <v>Calle 50 entre carreras 3 y 4. Decima Cuarta Brigada Ejército Nacional</v>
      </c>
      <c r="U54" t="s">
        <v>1044</v>
      </c>
      <c r="V54" t="str">
        <f>VLOOKUP(A54,'directorio 3 ago 26'!$A$2:$J$658,10,FALSE)</f>
        <v>LUNES A VIERNES DE
08:00 A 18:00 HORAS</v>
      </c>
    </row>
    <row r="55" spans="1:22" x14ac:dyDescent="0.35">
      <c r="A55" t="s">
        <v>559</v>
      </c>
      <c r="B55" s="5" t="s">
        <v>559</v>
      </c>
      <c r="D55" t="s">
        <v>665</v>
      </c>
      <c r="E55" t="s">
        <v>1025</v>
      </c>
      <c r="F55" t="s">
        <v>485</v>
      </c>
      <c r="G55" t="str">
        <f>VLOOKUP(A55,'directorio 3 ago 26'!$A$2:$J$658,3,FALSE)</f>
        <v>Juzgado 1726 Penal Militar y Policial de Control de Garantías</v>
      </c>
      <c r="H55" t="s">
        <v>312</v>
      </c>
      <c r="I55" t="str">
        <f>VLOOKUP(A55,'directorio 3 ago 26'!$A$2:$J$658,4,FALSE)</f>
        <v>Quibdó</v>
      </c>
      <c r="J55" t="s">
        <v>313</v>
      </c>
      <c r="K55" t="str">
        <f>VLOOKUP(A55,'directorio 3 ago 26'!$A$2:$J$658,5,FALSE)</f>
        <v>Chocó</v>
      </c>
      <c r="L55">
        <v>27</v>
      </c>
      <c r="M55">
        <f>VLOOKUP(Tabla22[[#This Row],[dptoTxt2]],dane!$A$2:$B$32,2,FALSE)</f>
        <v>27</v>
      </c>
      <c r="N55" t="s">
        <v>559</v>
      </c>
      <c r="P55">
        <v>0</v>
      </c>
      <c r="Q55" t="e">
        <f>VLOOKUP(C55,'directorio 3 ago 26'!$A$2:$K$658,7,FALSE)</f>
        <v>#N/A</v>
      </c>
      <c r="R55"/>
      <c r="S55" t="s">
        <v>392</v>
      </c>
      <c r="T55" t="str">
        <f>VLOOKUP(A55,'directorio 3 ago 26'!$A$2:$J$658,9,FALSE)</f>
        <v>Batallón de Infantería No. 12 "Primero de Línea"
Décima Quinta Brigada del Ejército 
Barrio Obapo vía Pacurita</v>
      </c>
      <c r="U55" t="s">
        <v>1044</v>
      </c>
      <c r="V55" t="str">
        <f>VLOOKUP(A55,'directorio 3 ago 26'!$A$2:$J$658,10,FALSE)</f>
        <v>LUNES A VIERNES DE
08:00 A 18:00 HORAS</v>
      </c>
    </row>
    <row r="56" spans="1:22" x14ac:dyDescent="0.35">
      <c r="A56" s="23" t="s">
        <v>560</v>
      </c>
      <c r="B56" s="4" t="s">
        <v>560</v>
      </c>
      <c r="C56" s="23"/>
      <c r="D56" t="s">
        <v>665</v>
      </c>
      <c r="E56" t="s">
        <v>1025</v>
      </c>
      <c r="F56" t="s">
        <v>486</v>
      </c>
      <c r="G56" t="str">
        <f>VLOOKUP(A56,'directorio 3 ago 26'!$A$2:$J$658,3,FALSE)</f>
        <v>Juzgado 1727 Penal Militar y Policial de Control de Garantías</v>
      </c>
      <c r="H56" t="s">
        <v>361</v>
      </c>
      <c r="I56" t="str">
        <f>VLOOKUP(A56,'directorio 3 ago 26'!$A$2:$J$658,4,FALSE)</f>
        <v>Montería</v>
      </c>
      <c r="J56" t="s">
        <v>362</v>
      </c>
      <c r="K56" t="str">
        <f>VLOOKUP(A56,'directorio 3 ago 26'!$A$2:$J$658,5,FALSE)</f>
        <v>Córdoba</v>
      </c>
      <c r="L56">
        <v>23</v>
      </c>
      <c r="M56">
        <f>VLOOKUP(Tabla22[[#This Row],[dptoTxt2]],dane!$A$2:$B$32,2,FALSE)</f>
        <v>23</v>
      </c>
      <c r="N56" t="s">
        <v>560</v>
      </c>
      <c r="P56">
        <v>2112</v>
      </c>
      <c r="Q56" t="e">
        <f>VLOOKUP(C56,'directorio 3 ago 26'!$A$2:$K$658,7,FALSE)</f>
        <v>#N/A</v>
      </c>
      <c r="R56">
        <v>2112</v>
      </c>
      <c r="S56" t="s">
        <v>613</v>
      </c>
      <c r="T56" t="str">
        <f>VLOOKUP(A56,'directorio 3 ago 26'!$A$2:$J$658,9,FALSE)</f>
        <v>Avenida Sierra Chiquita Kilómetro 3 Vía Jaraquiel a Montería - Décimo Primera Brigada Ejército</v>
      </c>
      <c r="U56" t="s">
        <v>1044</v>
      </c>
      <c r="V56" t="str">
        <f>VLOOKUP(A56,'directorio 3 ago 26'!$A$2:$J$658,10,FALSE)</f>
        <v>LUNES A VIERNES DE
08:00 A 18:00 HORAS</v>
      </c>
    </row>
    <row r="57" spans="1:22" x14ac:dyDescent="0.35">
      <c r="A57" t="s">
        <v>561</v>
      </c>
      <c r="B57" s="5" t="s">
        <v>561</v>
      </c>
      <c r="D57" t="s">
        <v>665</v>
      </c>
      <c r="E57" t="s">
        <v>1025</v>
      </c>
      <c r="F57" t="s">
        <v>487</v>
      </c>
      <c r="G57" t="str">
        <f>VLOOKUP(A57,'directorio 3 ago 26'!$A$2:$J$658,3,FALSE)</f>
        <v>Juzgado 1728 Penal Militar y Policial de Control de Garantías</v>
      </c>
      <c r="H57" t="s">
        <v>309</v>
      </c>
      <c r="I57" t="str">
        <f>VLOOKUP(A57,'directorio 3 ago 26'!$A$2:$J$658,4,FALSE)</f>
        <v>Santa Marta</v>
      </c>
      <c r="J57" t="s">
        <v>310</v>
      </c>
      <c r="K57" t="str">
        <f>VLOOKUP(A57,'directorio 3 ago 26'!$A$2:$J$658,5,FALSE)</f>
        <v>Magdalena</v>
      </c>
      <c r="L57">
        <v>8</v>
      </c>
      <c r="M57">
        <f>VLOOKUP(Tabla22[[#This Row],[dptoTxt2]],dane!$A$2:$B$32,2,FALSE)</f>
        <v>47</v>
      </c>
      <c r="N57" t="s">
        <v>561</v>
      </c>
      <c r="P57">
        <v>2166</v>
      </c>
      <c r="Q57" t="e">
        <f>VLOOKUP(C57,'directorio 3 ago 26'!$A$2:$K$658,7,FALSE)</f>
        <v>#N/A</v>
      </c>
      <c r="R57">
        <v>2166</v>
      </c>
      <c r="T57" t="str">
        <f>VLOOKUP(A57,'directorio 3 ago 26'!$A$2:$J$658,9,FALSE)</f>
        <v>Carerra 4 Calle 34 Vía al rodadero - Batallón de Infanteria General Jose María Cordova</v>
      </c>
      <c r="U57" t="s">
        <v>1044</v>
      </c>
      <c r="V57" t="str">
        <f>VLOOKUP(A57,'directorio 3 ago 26'!$A$2:$J$658,10,FALSE)</f>
        <v>LUNES A VIERNES DE
08:00 A 18:00 HORAS</v>
      </c>
    </row>
    <row r="58" spans="1:22" x14ac:dyDescent="0.35">
      <c r="A58" s="23" t="s">
        <v>562</v>
      </c>
      <c r="B58" s="4" t="s">
        <v>562</v>
      </c>
      <c r="C58" s="23"/>
      <c r="D58" t="s">
        <v>665</v>
      </c>
      <c r="E58" t="s">
        <v>1025</v>
      </c>
      <c r="F58" t="s">
        <v>488</v>
      </c>
      <c r="G58" t="str">
        <f>VLOOKUP(A58,'directorio 3 ago 26'!$A$2:$J$658,3,FALSE)</f>
        <v>Juzgado 1730 Penal Militar y Policial de Control de Garantías</v>
      </c>
      <c r="H58" t="s">
        <v>318</v>
      </c>
      <c r="I58" t="str">
        <f>VLOOKUP(A58,'directorio 3 ago 26'!$A$2:$J$658,4,FALSE)</f>
        <v>Santa Marta</v>
      </c>
      <c r="J58" t="s">
        <v>319</v>
      </c>
      <c r="K58" t="str">
        <f>VLOOKUP(A58,'directorio 3 ago 26'!$A$2:$J$658,5,FALSE)</f>
        <v>Magdalena</v>
      </c>
      <c r="L58">
        <v>47</v>
      </c>
      <c r="M58">
        <f>VLOOKUP(Tabla22[[#This Row],[dptoTxt2]],dane!$A$2:$B$32,2,FALSE)</f>
        <v>47</v>
      </c>
      <c r="N58" t="s">
        <v>562</v>
      </c>
      <c r="P58">
        <v>2174</v>
      </c>
      <c r="Q58" t="e">
        <f>VLOOKUP(C58,'directorio 3 ago 26'!$A$2:$K$658,7,FALSE)</f>
        <v>#N/A</v>
      </c>
      <c r="R58">
        <v>2174</v>
      </c>
      <c r="S58" t="s">
        <v>614</v>
      </c>
      <c r="T58" t="str">
        <f>VLOOKUP(A58,'directorio 3 ago 26'!$A$2:$J$658,9,FALSE)</f>
        <v>Carerra 4 Calle 34 Vía al rodadero - Batallón de Infanteria General Jose María Cordova</v>
      </c>
      <c r="U58" t="s">
        <v>1044</v>
      </c>
      <c r="V58" t="str">
        <f>VLOOKUP(A58,'directorio 3 ago 26'!$A$2:$J$658,10,FALSE)</f>
        <v>LUNES A VIERNES DE
08:00 A 18:00 HORAS</v>
      </c>
    </row>
    <row r="59" spans="1:22" x14ac:dyDescent="0.35">
      <c r="A59" t="s">
        <v>563</v>
      </c>
      <c r="B59" s="5" t="s">
        <v>563</v>
      </c>
      <c r="D59" t="s">
        <v>665</v>
      </c>
      <c r="E59" t="s">
        <v>668</v>
      </c>
      <c r="F59" t="s">
        <v>489</v>
      </c>
      <c r="G59" t="str">
        <f>VLOOKUP(A59,'directorio 3 ago 26'!$A$2:$J$658,3,FALSE)</f>
        <v>Juzgado 1731 Penal Militar y Policial de Control de Garantías</v>
      </c>
      <c r="H59" t="s">
        <v>302</v>
      </c>
      <c r="I59" t="str">
        <f>VLOOKUP(A59,'directorio 3 ago 26'!$A$2:$J$658,4,FALSE)</f>
        <v>Valledupar</v>
      </c>
      <c r="J59" t="s">
        <v>303</v>
      </c>
      <c r="K59" t="str">
        <f>VLOOKUP(A59,'directorio 3 ago 26'!$A$2:$J$658,5,FALSE)</f>
        <v>Cesar</v>
      </c>
      <c r="L59">
        <v>20</v>
      </c>
      <c r="M59">
        <f>VLOOKUP(Tabla22[[#This Row],[dptoTxt2]],dane!$A$2:$B$32,2,FALSE)</f>
        <v>20</v>
      </c>
      <c r="N59" t="s">
        <v>563</v>
      </c>
      <c r="O59" s="1" t="s">
        <v>1036</v>
      </c>
      <c r="P59">
        <v>2159</v>
      </c>
      <c r="Q59" t="e">
        <f>VLOOKUP(C59,'directorio 3 ago 26'!$A$2:$K$658,7,FALSE)</f>
        <v>#N/A</v>
      </c>
      <c r="R59">
        <v>2159</v>
      </c>
      <c r="T59" t="str">
        <f>VLOOKUP(A59,'directorio 3 ago 26'!$A$2:$J$658,9,FALSE)</f>
        <v>Kilómetro 1 Vía La Mesa Valledupar Batallón de Artillería No. 2. "La Popa".</v>
      </c>
      <c r="U59" t="s">
        <v>1044</v>
      </c>
      <c r="V59" t="str">
        <f>VLOOKUP(A59,'directorio 3 ago 26'!$A$2:$J$658,10,FALSE)</f>
        <v>LUNES A VIERNES DE
08:00 A 17:00 HORAS</v>
      </c>
    </row>
    <row r="60" spans="1:22" x14ac:dyDescent="0.35">
      <c r="A60" s="23" t="s">
        <v>564</v>
      </c>
      <c r="B60" s="4" t="s">
        <v>564</v>
      </c>
      <c r="C60" s="23"/>
      <c r="D60" t="s">
        <v>665</v>
      </c>
      <c r="E60" t="s">
        <v>1025</v>
      </c>
      <c r="F60" t="s">
        <v>490</v>
      </c>
      <c r="G60" t="str">
        <f>VLOOKUP(A60,'directorio 3 ago 26'!$A$2:$J$658,3,FALSE)</f>
        <v>Juzgado 1732 Penal Militar y Policial de Control de Garantías</v>
      </c>
      <c r="H60" t="s">
        <v>347</v>
      </c>
      <c r="I60" t="str">
        <f>VLOOKUP(A60,'directorio 3 ago 26'!$A$2:$J$658,4,FALSE)</f>
        <v>Buenavista</v>
      </c>
      <c r="J60" t="s">
        <v>321</v>
      </c>
      <c r="K60" t="str">
        <f>VLOOKUP(A60,'directorio 3 ago 26'!$A$2:$J$658,5,FALSE)</f>
        <v>La Guajira</v>
      </c>
      <c r="L60">
        <v>44</v>
      </c>
      <c r="M60">
        <f>VLOOKUP(Tabla22[[#This Row],[dptoTxt2]],dane!$A$2:$B$32,2,FALSE)</f>
        <v>44</v>
      </c>
      <c r="N60" t="s">
        <v>564</v>
      </c>
      <c r="P60">
        <v>2169</v>
      </c>
      <c r="Q60" t="e">
        <f>VLOOKUP(C60,'directorio 3 ago 26'!$A$2:$K$658,7,FALSE)</f>
        <v>#N/A</v>
      </c>
      <c r="R60">
        <v>2169</v>
      </c>
      <c r="S60" t="s">
        <v>431</v>
      </c>
      <c r="T60" t="str">
        <f>VLOOKUP(A60,'directorio 3 ago 26'!$A$2:$J$658,9,FALSE)</f>
        <v>Corregimiento Buenavista. Carretera Nacional. Grupo De Caballería Mecanizado No. 2. "Cr. Juan José Rondón".  Municipio Distracción.</v>
      </c>
      <c r="U60" t="s">
        <v>1044</v>
      </c>
      <c r="V60" t="str">
        <f>VLOOKUP(A60,'directorio 3 ago 26'!$A$2:$J$658,10,FALSE)</f>
        <v>LUNES A VIERNES DE
08:00 A 17:00 HORAS</v>
      </c>
    </row>
    <row r="61" spans="1:22" x14ac:dyDescent="0.35">
      <c r="A61" t="s">
        <v>565</v>
      </c>
      <c r="B61" s="5" t="s">
        <v>565</v>
      </c>
      <c r="D61" t="s">
        <v>665</v>
      </c>
      <c r="E61" t="s">
        <v>1025</v>
      </c>
      <c r="F61" t="s">
        <v>491</v>
      </c>
      <c r="G61" t="str">
        <f>VLOOKUP(A61,'directorio 3 ago 26'!$A$2:$J$658,3,FALSE)</f>
        <v>Juzgado 1733 Penal Militar y Policial de Control de Garantías</v>
      </c>
      <c r="H61" t="s">
        <v>350</v>
      </c>
      <c r="I61" t="str">
        <f>VLOOKUP(A61,'directorio 3 ago 26'!$A$2:$J$658,4,FALSE)</f>
        <v>Corozal</v>
      </c>
      <c r="J61" t="s">
        <v>351</v>
      </c>
      <c r="K61" t="str">
        <f>VLOOKUP(A61,'directorio 3 ago 26'!$A$2:$J$658,5,FALSE)</f>
        <v>Sucre</v>
      </c>
      <c r="L61">
        <v>70</v>
      </c>
      <c r="M61">
        <f>VLOOKUP(Tabla22[[#This Row],[dptoTxt2]],dane!$A$2:$B$32,2,FALSE)</f>
        <v>70</v>
      </c>
      <c r="N61" t="s">
        <v>565</v>
      </c>
      <c r="O61" s="1" t="s">
        <v>783</v>
      </c>
      <c r="P61">
        <v>0</v>
      </c>
      <c r="Q61" t="e">
        <f>VLOOKUP(C61,'directorio 3 ago 26'!$A$2:$K$658,7,FALSE)</f>
        <v>#N/A</v>
      </c>
      <c r="R61"/>
      <c r="S61" t="s">
        <v>615</v>
      </c>
      <c r="T61" t="str">
        <f>VLOOKUP(A61,'directorio 3 ago 26'!$A$2:$J$658,9,FALSE)</f>
        <v>Troncal de occidente kilómetro 2 vía Corozal - Sincelejo , Brigada de Infantería de Marina No 1,  edificio comando</v>
      </c>
      <c r="U61" t="s">
        <v>1044</v>
      </c>
      <c r="V61" t="str">
        <f>VLOOKUP(A61,'directorio 3 ago 26'!$A$2:$J$658,10,FALSE)</f>
        <v>LUNES A VIERNES DE
08:00 A 17:00 HORAS</v>
      </c>
    </row>
    <row r="62" spans="1:22" x14ac:dyDescent="0.35">
      <c r="A62" s="23" t="s">
        <v>566</v>
      </c>
      <c r="B62" s="4" t="s">
        <v>566</v>
      </c>
      <c r="C62" s="23"/>
      <c r="D62" t="s">
        <v>665</v>
      </c>
      <c r="E62" t="s">
        <v>668</v>
      </c>
      <c r="F62" t="s">
        <v>492</v>
      </c>
      <c r="G62" t="str">
        <f>VLOOKUP(A62,'directorio 3 ago 26'!$A$2:$J$658,3,FALSE)</f>
        <v>Juzgado 1734 Penal Militar y Policial de Control de Garantías</v>
      </c>
      <c r="H62" t="s">
        <v>304</v>
      </c>
      <c r="I62" t="str">
        <f>VLOOKUP(A62,'directorio 3 ago 26'!$A$2:$J$658,4,FALSE)</f>
        <v>Cúcuta</v>
      </c>
      <c r="J62" t="s">
        <v>305</v>
      </c>
      <c r="K62" t="str">
        <f>VLOOKUP(A62,'directorio 3 ago 26'!$A$2:$J$658,5,FALSE)</f>
        <v>Norte de Santander</v>
      </c>
      <c r="L62">
        <v>54</v>
      </c>
      <c r="M62">
        <f>VLOOKUP(Tabla22[[#This Row],[dptoTxt2]],dane!$A$2:$B$32,2,FALSE)</f>
        <v>54</v>
      </c>
      <c r="N62" t="s">
        <v>566</v>
      </c>
      <c r="O62" s="1" t="s">
        <v>686</v>
      </c>
      <c r="P62">
        <v>2312</v>
      </c>
      <c r="Q62" t="e">
        <f>VLOOKUP(C62,'directorio 3 ago 26'!$A$2:$K$658,7,FALSE)</f>
        <v>#N/A</v>
      </c>
      <c r="R62">
        <v>2312</v>
      </c>
      <c r="S62" t="s">
        <v>387</v>
      </c>
      <c r="T62" t="str">
        <f>VLOOKUP(A62,'directorio 3 ago 26'!$A$2:$J$658,9,FALSE)</f>
        <v>Avenida 1 Vía Al Pórtico. Canton Militar San Jorge Comando especifico del Norte de santander</v>
      </c>
      <c r="U62" t="s">
        <v>1044</v>
      </c>
      <c r="V62" t="str">
        <f>VLOOKUP(A62,'directorio 3 ago 26'!$A$2:$J$658,10,FALSE)</f>
        <v>LUNES A VIERNES DE
08:00 A 17:00 HORAS</v>
      </c>
    </row>
    <row r="63" spans="1:22" x14ac:dyDescent="0.35">
      <c r="A63" t="s">
        <v>567</v>
      </c>
      <c r="B63" s="5" t="s">
        <v>567</v>
      </c>
      <c r="D63" t="s">
        <v>665</v>
      </c>
      <c r="E63" t="s">
        <v>1025</v>
      </c>
      <c r="F63" t="s">
        <v>493</v>
      </c>
      <c r="G63" t="str">
        <f>VLOOKUP(A63,'directorio 3 ago 26'!$A$2:$J$658,3,FALSE)</f>
        <v>Juzgado 1736 Penal Militar y Policial de Control de Garantías</v>
      </c>
      <c r="H63" t="s">
        <v>294</v>
      </c>
      <c r="I63" t="str">
        <f>VLOOKUP(A63,'directorio 3 ago 26'!$A$2:$J$658,4,FALSE)</f>
        <v>Bucaramanga</v>
      </c>
      <c r="J63" t="s">
        <v>295</v>
      </c>
      <c r="K63" t="str">
        <f>VLOOKUP(A63,'directorio 3 ago 26'!$A$2:$J$658,5,FALSE)</f>
        <v>Santander</v>
      </c>
      <c r="L63">
        <v>68</v>
      </c>
      <c r="M63">
        <f>VLOOKUP(Tabla22[[#This Row],[dptoTxt2]],dane!$A$2:$B$32,2,FALSE)</f>
        <v>68</v>
      </c>
      <c r="N63" t="s">
        <v>567</v>
      </c>
      <c r="P63">
        <v>2464</v>
      </c>
      <c r="Q63" t="e">
        <f>VLOOKUP(C63,'directorio 3 ago 26'!$A$2:$K$658,7,FALSE)</f>
        <v>#N/A</v>
      </c>
      <c r="R63">
        <v>2464</v>
      </c>
      <c r="S63" t="s">
        <v>616</v>
      </c>
      <c r="T63" t="str">
        <f>VLOOKUP(A63,'directorio 3 ago 26'!$A$2:$J$658,9,FALSE)</f>
        <v>Calle 14 No. 32 - 00 Batallon de Ingenieros Caldas (Guardia) Detrás del estadio</v>
      </c>
      <c r="U63" t="s">
        <v>1044</v>
      </c>
      <c r="V63" t="str">
        <f>VLOOKUP(A63,'directorio 3 ago 26'!$A$2:$J$658,10,FALSE)</f>
        <v>LUNES A VIERNES DE
08:00 A 17:00 HORAS</v>
      </c>
    </row>
    <row r="64" spans="1:22" x14ac:dyDescent="0.35">
      <c r="A64" s="23" t="s">
        <v>654</v>
      </c>
      <c r="B64" s="4" t="s">
        <v>654</v>
      </c>
      <c r="C64" s="23"/>
      <c r="D64" t="s">
        <v>665</v>
      </c>
      <c r="E64" t="s">
        <v>1025</v>
      </c>
      <c r="F64" t="s">
        <v>19</v>
      </c>
      <c r="G64" t="str">
        <f>VLOOKUP(A64,'directorio 3 ago 26'!$A$2:$J$658,3,FALSE)</f>
        <v>Fiscalía General Penal Militar y Policial</v>
      </c>
      <c r="H64" t="s">
        <v>672</v>
      </c>
      <c r="I64" t="str">
        <f>VLOOKUP(A64,'directorio 3 ago 26'!$A$2:$J$658,4,FALSE)</f>
        <v>Bogotá D.C.</v>
      </c>
      <c r="J64" t="s">
        <v>672</v>
      </c>
      <c r="K64" t="str">
        <f>VLOOKUP(A64,'directorio 3 ago 26'!$A$2:$J$658,5,FALSE)</f>
        <v>Bogotá D.C.</v>
      </c>
      <c r="L64">
        <v>11</v>
      </c>
      <c r="M64">
        <f>VLOOKUP(Tabla22[[#This Row],[dptoTxt2]],dane!$A$2:$B$32,2,FALSE)</f>
        <v>11</v>
      </c>
      <c r="N64" t="s">
        <v>654</v>
      </c>
      <c r="O64" s="1" t="s">
        <v>784</v>
      </c>
      <c r="P64">
        <v>0</v>
      </c>
      <c r="Q64" t="e">
        <f>VLOOKUP(C64,'directorio 3 ago 26'!$A$2:$K$658,7,FALSE)</f>
        <v>#N/A</v>
      </c>
      <c r="R64"/>
      <c r="S64" t="s">
        <v>1046</v>
      </c>
      <c r="T64" t="str">
        <f>VLOOKUP(A64,'directorio 3 ago 26'!$A$2:$J$658,9,FALSE)</f>
        <v xml:space="preserve">Calle 1 Carrera 1. Edifico Comando / Comando de la Fuerza Naval del Sur. </v>
      </c>
      <c r="U64" t="s">
        <v>1043</v>
      </c>
      <c r="V64" t="str">
        <f>VLOOKUP(A64,'directorio 3 ago 26'!$A$2:$J$658,10,FALSE)</f>
        <v>LUNES A VIERNES DE
08:00 A 18:00 HORAS</v>
      </c>
    </row>
    <row r="65" spans="1:22" x14ac:dyDescent="0.35">
      <c r="A65" t="s">
        <v>1244</v>
      </c>
      <c r="B65" s="5" t="s">
        <v>2</v>
      </c>
      <c r="D65" t="s">
        <v>665</v>
      </c>
      <c r="E65" t="s">
        <v>1025</v>
      </c>
      <c r="F65" t="s">
        <v>20</v>
      </c>
      <c r="G65" t="str">
        <f>VLOOKUP(A65,'directorio 3 ago 26'!$A$2:$J$658,3,FALSE)</f>
        <v>Fiscalía General Penal Militar y Policial</v>
      </c>
      <c r="H65" t="s">
        <v>672</v>
      </c>
      <c r="I65" t="str">
        <f>VLOOKUP(A65,'directorio 3 ago 26'!$A$2:$J$658,4,FALSE)</f>
        <v>Bogotá D.C.</v>
      </c>
      <c r="J65" t="s">
        <v>672</v>
      </c>
      <c r="K65" t="str">
        <f>VLOOKUP(A65,'directorio 3 ago 26'!$A$2:$J$658,5,FALSE)</f>
        <v>Bogotá D.C.</v>
      </c>
      <c r="L65">
        <v>11</v>
      </c>
      <c r="M65">
        <f>VLOOKUP(Tabla22[[#This Row],[dptoTxt2]],dane!$A$2:$B$32,2,FALSE)</f>
        <v>11</v>
      </c>
      <c r="N65" t="s">
        <v>2</v>
      </c>
      <c r="O65" s="1" t="s">
        <v>785</v>
      </c>
      <c r="P65">
        <v>0</v>
      </c>
      <c r="Q65" t="e">
        <f>VLOOKUP(C65,'directorio 3 ago 26'!$A$2:$K$658,7,FALSE)</f>
        <v>#N/A</v>
      </c>
      <c r="R65"/>
      <c r="S65" t="s">
        <v>1046</v>
      </c>
      <c r="T65" t="str">
        <f>VLOOKUP(A65,'directorio 3 ago 26'!$A$2:$J$658,9,FALSE)</f>
        <v>Carrera 46 No. 20 C - 01 (Puente Aranda)
Cantón Militar Occidental “Coronel Francisco José de Caldas”</v>
      </c>
      <c r="U65" t="s">
        <v>1043</v>
      </c>
      <c r="V65" t="str">
        <f>VLOOKUP(A65,'directorio 3 ago 26'!$A$2:$J$658,10,FALSE)</f>
        <v>LUNES A VIERNES DE
08:00 A 17:00 HORAS</v>
      </c>
    </row>
    <row r="66" spans="1:22" x14ac:dyDescent="0.35">
      <c r="A66" s="23" t="s">
        <v>1245</v>
      </c>
      <c r="B66" s="4" t="s">
        <v>72</v>
      </c>
      <c r="C66" s="23"/>
      <c r="D66" t="s">
        <v>665</v>
      </c>
      <c r="E66" t="s">
        <v>1025</v>
      </c>
      <c r="F66" t="s">
        <v>1242</v>
      </c>
      <c r="G66" t="str">
        <f>VLOOKUP(A66,'directorio 3 ago 26'!$A$2:$J$658,3,FALSE)</f>
        <v>Fiscalía General Penal Militar y Policial</v>
      </c>
      <c r="H66" t="s">
        <v>672</v>
      </c>
      <c r="I66" t="str">
        <f>VLOOKUP(A66,'directorio 3 ago 26'!$A$2:$J$658,4,FALSE)</f>
        <v>Bogotá D.C.</v>
      </c>
      <c r="J66" t="s">
        <v>672</v>
      </c>
      <c r="K66" t="str">
        <f>VLOOKUP(A66,'directorio 3 ago 26'!$A$2:$J$658,5,FALSE)</f>
        <v>Bogotá D.C.</v>
      </c>
      <c r="L66">
        <v>11</v>
      </c>
      <c r="M66">
        <f>VLOOKUP(Tabla22[[#This Row],[dptoTxt2]],dane!$A$2:$B$32,2,FALSE)</f>
        <v>11</v>
      </c>
      <c r="N66" t="s">
        <v>72</v>
      </c>
      <c r="O66" s="1" t="s">
        <v>786</v>
      </c>
      <c r="P66">
        <v>0</v>
      </c>
      <c r="Q66" t="e">
        <f>VLOOKUP(C66,'directorio 3 ago 26'!$A$2:$K$658,7,FALSE)</f>
        <v>#N/A</v>
      </c>
      <c r="R66"/>
      <c r="S66" t="s">
        <v>1046</v>
      </c>
      <c r="T66" t="str">
        <f>VLOOKUP(A66,'directorio 3 ago 26'!$A$2:$J$658,9,FALSE)</f>
        <v>Carrera 46 No. 20 C - 01 (Puente Aranda)
Cantón Militar Occidental “Coronel Francisco José de Caldas”</v>
      </c>
      <c r="U66" t="s">
        <v>1043</v>
      </c>
      <c r="V66" t="str">
        <f>VLOOKUP(A66,'directorio 3 ago 26'!$A$2:$J$658,10,FALSE)</f>
        <v>LUNES A VIERNES DE
08:00 A 17:00 HORAS</v>
      </c>
    </row>
    <row r="67" spans="1:22" x14ac:dyDescent="0.35">
      <c r="A67" s="23" t="s">
        <v>473</v>
      </c>
      <c r="B67" s="4" t="s">
        <v>473</v>
      </c>
      <c r="C67" s="23"/>
      <c r="D67" t="s">
        <v>667</v>
      </c>
      <c r="E67" t="s">
        <v>1025</v>
      </c>
      <c r="F67" t="s">
        <v>466</v>
      </c>
      <c r="G67" t="str">
        <f>VLOOKUP(A67,'directorio 3 ago 26'!$A$2:$J$658,3,FALSE)</f>
        <v>Tribunal Superior Militar y Policial</v>
      </c>
      <c r="H67" t="s">
        <v>672</v>
      </c>
      <c r="I67" t="str">
        <f>VLOOKUP(A67,'directorio 3 ago 26'!$A$2:$J$658,4,FALSE)</f>
        <v>Bogotá D.C.</v>
      </c>
      <c r="J67" t="s">
        <v>672</v>
      </c>
      <c r="K67" t="str">
        <f>VLOOKUP(A67,'directorio 3 ago 26'!$A$2:$J$658,5,FALSE)</f>
        <v>Bogotá D.C.</v>
      </c>
      <c r="L67">
        <v>11</v>
      </c>
      <c r="M67">
        <f>VLOOKUP(Tabla22[[#This Row],[dptoTxt2]],dane!$A$2:$B$32,2,FALSE)</f>
        <v>11</v>
      </c>
      <c r="N67" t="s">
        <v>473</v>
      </c>
      <c r="O67" s="1" t="s">
        <v>1037</v>
      </c>
      <c r="P67">
        <v>1521</v>
      </c>
      <c r="Q67" t="e">
        <f>VLOOKUP(C67,'directorio 3 ago 26'!$A$2:$K$658,7,FALSE)</f>
        <v>#N/A</v>
      </c>
      <c r="R67">
        <v>1521</v>
      </c>
      <c r="S67" t="s">
        <v>1046</v>
      </c>
      <c r="T67" t="str">
        <f>VLOOKUP(A67,'directorio 3 ago 26'!$A$2:$J$658,9,FALSE)</f>
        <v>Carrera 46 No. 20 C - 01 (Puente Aranda)
Cantón Militar Occidental “Coronel Francisco José de Caldas”</v>
      </c>
      <c r="U67" t="s">
        <v>1043</v>
      </c>
      <c r="V67" t="str">
        <f>VLOOKUP(A67,'directorio 3 ago 26'!$A$2:$J$658,10,FALSE)</f>
        <v>LUNES A VIERNES DE
08:00 A 17:00 HORAS</v>
      </c>
    </row>
    <row r="68" spans="1:22" x14ac:dyDescent="0.35">
      <c r="A68" t="s">
        <v>92</v>
      </c>
      <c r="B68" s="5" t="s">
        <v>92</v>
      </c>
      <c r="D68" t="s">
        <v>665</v>
      </c>
      <c r="E68" t="s">
        <v>1025</v>
      </c>
      <c r="F68" t="s">
        <v>494</v>
      </c>
      <c r="G68" t="str">
        <f>VLOOKUP(A68,'directorio 3 ago 26'!$A$2:$J$658,3,FALSE)</f>
        <v xml:space="preserve">Fiscalías Penales Militares delegadas ante el Tribunal Superior Militar y Policial </v>
      </c>
      <c r="H68" t="s">
        <v>672</v>
      </c>
      <c r="I68" t="str">
        <f>VLOOKUP(A68,'directorio 3 ago 26'!$A$2:$J$658,4,FALSE)</f>
        <v>Bogotá D.C.</v>
      </c>
      <c r="J68" t="s">
        <v>672</v>
      </c>
      <c r="K68" t="str">
        <f>VLOOKUP(A68,'directorio 3 ago 26'!$A$2:$J$658,5,FALSE)</f>
        <v>Bogotá D.C.</v>
      </c>
      <c r="L68">
        <v>11</v>
      </c>
      <c r="M68">
        <f>VLOOKUP(Tabla22[[#This Row],[dptoTxt2]],dane!$A$2:$B$32,2,FALSE)</f>
        <v>11</v>
      </c>
      <c r="N68" t="s">
        <v>92</v>
      </c>
      <c r="O68" s="1" t="s">
        <v>788</v>
      </c>
      <c r="P68">
        <v>0</v>
      </c>
      <c r="Q68" t="e">
        <f>VLOOKUP(C68,'directorio 3 ago 26'!$A$2:$K$658,7,FALSE)</f>
        <v>#N/A</v>
      </c>
      <c r="R68"/>
      <c r="S68" t="s">
        <v>1046</v>
      </c>
      <c r="T68" t="str">
        <f>VLOOKUP(A68,'directorio 3 ago 26'!$A$2:$J$658,9,FALSE)</f>
        <v>Carrera 46 No. 20 C - 01 (Puente Aranda)
Cantón Militar Occidental “Coronel Francisco José de Caldas”</v>
      </c>
      <c r="U68" t="s">
        <v>1043</v>
      </c>
      <c r="V68" t="str">
        <f>VLOOKUP(A68,'directorio 3 ago 26'!$A$2:$J$658,10,FALSE)</f>
        <v>LUNES A VIERNES DE
08:00 A 17:00 HORAS</v>
      </c>
    </row>
    <row r="69" spans="1:22" x14ac:dyDescent="0.35">
      <c r="A69" s="23" t="s">
        <v>93</v>
      </c>
      <c r="B69" s="4" t="s">
        <v>93</v>
      </c>
      <c r="C69" s="23"/>
      <c r="D69" t="s">
        <v>665</v>
      </c>
      <c r="E69" t="s">
        <v>1025</v>
      </c>
      <c r="F69" t="s">
        <v>494</v>
      </c>
      <c r="G69" t="str">
        <f>VLOOKUP(A69,'directorio 3 ago 26'!$A$2:$J$658,3,FALSE)</f>
        <v xml:space="preserve">Fiscalías Penales Militares delegadas ante el Tribunal Superior Militar y Policial </v>
      </c>
      <c r="H69" t="s">
        <v>672</v>
      </c>
      <c r="I69" t="str">
        <f>VLOOKUP(A69,'directorio 3 ago 26'!$A$2:$J$658,4,FALSE)</f>
        <v>Bogotá D.C.</v>
      </c>
      <c r="J69" t="s">
        <v>672</v>
      </c>
      <c r="K69" t="str">
        <f>VLOOKUP(A69,'directorio 3 ago 26'!$A$2:$J$658,5,FALSE)</f>
        <v>Bogotá D.C.</v>
      </c>
      <c r="L69">
        <v>11</v>
      </c>
      <c r="M69">
        <f>VLOOKUP(Tabla22[[#This Row],[dptoTxt2]],dane!$A$2:$B$32,2,FALSE)</f>
        <v>11</v>
      </c>
      <c r="N69" t="s">
        <v>93</v>
      </c>
      <c r="O69" s="1" t="s">
        <v>789</v>
      </c>
      <c r="P69">
        <v>1516</v>
      </c>
      <c r="Q69" t="e">
        <f>VLOOKUP(C69,'directorio 3 ago 26'!$A$2:$K$658,7,FALSE)</f>
        <v>#N/A</v>
      </c>
      <c r="R69">
        <v>1516</v>
      </c>
      <c r="S69" t="s">
        <v>1046</v>
      </c>
      <c r="T69" t="str">
        <f>VLOOKUP(A69,'directorio 3 ago 26'!$A$2:$J$658,9,FALSE)</f>
        <v>Carrera 46 No. 20 C - 01 (Puente Aranda)
Cantón Militar Occidental “Coronel Francisco José de Caldas”</v>
      </c>
      <c r="U69" t="s">
        <v>1043</v>
      </c>
      <c r="V69" t="str">
        <f>VLOOKUP(A69,'directorio 3 ago 26'!$A$2:$J$658,10,FALSE)</f>
        <v>LUNES A VIERNES DE
08:00 A 17:00 HORAS</v>
      </c>
    </row>
    <row r="70" spans="1:22" x14ac:dyDescent="0.35">
      <c r="A70" t="s">
        <v>1256</v>
      </c>
      <c r="B70" s="5" t="s">
        <v>790</v>
      </c>
      <c r="C70" t="s">
        <v>1654</v>
      </c>
      <c r="D70" t="s">
        <v>665</v>
      </c>
      <c r="E70" t="s">
        <v>668</v>
      </c>
      <c r="F70" t="s">
        <v>83</v>
      </c>
      <c r="G70" t="str">
        <f>VLOOKUP(A70,'directorio 3 ago 26'!$A$2:$J$658,3,FALSE)</f>
        <v>Fiscalía 2201 Penal Militar y Policial Delegada ante Juez Penal Militar y Policial de Conocimiento Especializado</v>
      </c>
      <c r="H70" t="s">
        <v>672</v>
      </c>
      <c r="I70" t="str">
        <f>VLOOKUP(A70,'directorio 3 ago 26'!$A$2:$J$658,4,FALSE)</f>
        <v>Bogotá D.C.</v>
      </c>
      <c r="J70" t="s">
        <v>672</v>
      </c>
      <c r="K70" t="str">
        <f>VLOOKUP(A70,'directorio 3 ago 26'!$A$2:$J$658,5,FALSE)</f>
        <v>Bogotá D.C.</v>
      </c>
      <c r="L70">
        <v>11</v>
      </c>
      <c r="M70">
        <f>VLOOKUP(Tabla22[[#This Row],[dptoTxt2]],dane!$A$2:$B$32,2,FALSE)</f>
        <v>11</v>
      </c>
      <c r="N70" t="s">
        <v>790</v>
      </c>
      <c r="O70" s="1" t="s">
        <v>791</v>
      </c>
      <c r="P70">
        <v>1515</v>
      </c>
      <c r="Q70">
        <f>VLOOKUP(C70,'directorio 3 ago 26'!$A$2:$K$658,7,FALSE)</f>
        <v>0</v>
      </c>
      <c r="R70">
        <v>1515</v>
      </c>
      <c r="S70" t="s">
        <v>1046</v>
      </c>
      <c r="T70" t="str">
        <f>VLOOKUP(A70,'directorio 3 ago 26'!$A$2:$J$658,9,FALSE)</f>
        <v>Carrera 46 No. 20 C - 01 (Puente Aranda)
Cantón Militar Occidental “Coronel Francisco José de Caldas”</v>
      </c>
      <c r="U70" t="s">
        <v>1043</v>
      </c>
      <c r="V70" t="str">
        <f>VLOOKUP(A70,'directorio 3 ago 26'!$A$2:$J$658,10,FALSE)</f>
        <v>LUNES A VIERNES DE
08:00 A 17:00 HORAS</v>
      </c>
    </row>
    <row r="71" spans="1:22" x14ac:dyDescent="0.35">
      <c r="A71" s="23" t="s">
        <v>1259</v>
      </c>
      <c r="B71" s="4" t="s">
        <v>792</v>
      </c>
      <c r="C71" s="23" t="s">
        <v>1968</v>
      </c>
      <c r="D71" t="s">
        <v>665</v>
      </c>
      <c r="E71" t="s">
        <v>669</v>
      </c>
      <c r="F71" t="s">
        <v>84</v>
      </c>
      <c r="G71" t="str">
        <f>VLOOKUP(A71,'directorio 3 ago 26'!$A$2:$J$658,3,FALSE)</f>
        <v>Fiscalía 2202 Penal Militar y Policial Delegada ante Juez Penal Militar y Policial de Conocimiento Especializado</v>
      </c>
      <c r="H71" t="s">
        <v>672</v>
      </c>
      <c r="I71" t="str">
        <f>VLOOKUP(A71,'directorio 3 ago 26'!$A$2:$J$658,4,FALSE)</f>
        <v>Bogotá D.C.</v>
      </c>
      <c r="J71" t="s">
        <v>672</v>
      </c>
      <c r="K71" t="str">
        <f>VLOOKUP(A71,'directorio 3 ago 26'!$A$2:$J$658,5,FALSE)</f>
        <v>Bogotá D.C.</v>
      </c>
      <c r="L71">
        <v>11</v>
      </c>
      <c r="M71">
        <f>VLOOKUP(Tabla22[[#This Row],[dptoTxt2]],dane!$A$2:$B$32,2,FALSE)</f>
        <v>11</v>
      </c>
      <c r="N71" t="s">
        <v>792</v>
      </c>
      <c r="O71" s="1" t="s">
        <v>793</v>
      </c>
      <c r="P71">
        <v>1233</v>
      </c>
      <c r="Q71" t="e">
        <f>VLOOKUP(C71,'directorio 3 ago 26'!$A$2:$K$658,7,FALSE)</f>
        <v>#N/A</v>
      </c>
      <c r="R71">
        <v>1233</v>
      </c>
      <c r="S71" t="s">
        <v>1046</v>
      </c>
      <c r="T71" t="str">
        <f>VLOOKUP(A71,'directorio 3 ago 26'!$A$2:$J$658,9,FALSE)</f>
        <v>Carrera 46 No. 20 C - 01 (Puente Aranda)
Cantón Militar Occidental “Coronel Francisco José de Caldas”</v>
      </c>
      <c r="U71" t="s">
        <v>1043</v>
      </c>
      <c r="V71" t="str">
        <f>VLOOKUP(A71,'directorio 3 ago 26'!$A$2:$J$658,10,FALSE)</f>
        <v>LUNES A VIERNES DE
08:00 A 17:00 HORAS</v>
      </c>
    </row>
    <row r="72" spans="1:22" x14ac:dyDescent="0.35">
      <c r="A72" t="s">
        <v>1261</v>
      </c>
      <c r="B72" s="5" t="s">
        <v>794</v>
      </c>
      <c r="C72" t="s">
        <v>1969</v>
      </c>
      <c r="D72" t="s">
        <v>665</v>
      </c>
      <c r="E72" t="s">
        <v>669</v>
      </c>
      <c r="F72" t="s">
        <v>85</v>
      </c>
      <c r="G72" t="str">
        <f>VLOOKUP(A72,'directorio 3 ago 26'!$A$2:$J$658,3,FALSE)</f>
        <v>Fiscalía 2203 Penal Militar y Policial Delegada ante Juez Penal Militar y Policial de Conocimiento Especializado</v>
      </c>
      <c r="H72" t="s">
        <v>672</v>
      </c>
      <c r="I72" t="str">
        <f>VLOOKUP(A72,'directorio 3 ago 26'!$A$2:$J$658,4,FALSE)</f>
        <v>Bogotá D.C.</v>
      </c>
      <c r="J72" t="s">
        <v>672</v>
      </c>
      <c r="K72" t="str">
        <f>VLOOKUP(A72,'directorio 3 ago 26'!$A$2:$J$658,5,FALSE)</f>
        <v>Bogotá D.C.</v>
      </c>
      <c r="L72">
        <v>11</v>
      </c>
      <c r="M72">
        <f>VLOOKUP(Tabla22[[#This Row],[dptoTxt2]],dane!$A$2:$B$32,2,FALSE)</f>
        <v>11</v>
      </c>
      <c r="N72" t="s">
        <v>794</v>
      </c>
      <c r="O72" s="1" t="s">
        <v>687</v>
      </c>
      <c r="P72">
        <v>1234</v>
      </c>
      <c r="Q72" t="e">
        <f>VLOOKUP(C72,'directorio 3 ago 26'!$A$2:$K$658,7,FALSE)</f>
        <v>#N/A</v>
      </c>
      <c r="R72">
        <v>1234</v>
      </c>
      <c r="S72" t="s">
        <v>1046</v>
      </c>
      <c r="T72" t="str">
        <f>VLOOKUP(A72,'directorio 3 ago 26'!$A$2:$J$658,9,FALSE)</f>
        <v>Carrera 46 No. 20 C - 01 (Puente Aranda)
Cantón Militar Occidental “Coronel Francisco José de Caldas”</v>
      </c>
      <c r="U72" t="s">
        <v>1043</v>
      </c>
      <c r="V72" t="str">
        <f>VLOOKUP(A72,'directorio 3 ago 26'!$A$2:$J$658,10,FALSE)</f>
        <v>LUNES A VIERNES DE
08:00 A 17:00 HORAS</v>
      </c>
    </row>
    <row r="73" spans="1:22" x14ac:dyDescent="0.35">
      <c r="A73" s="23" t="s">
        <v>568</v>
      </c>
      <c r="B73" s="4" t="s">
        <v>568</v>
      </c>
      <c r="C73" s="23"/>
      <c r="D73" t="s">
        <v>665</v>
      </c>
      <c r="E73" t="s">
        <v>668</v>
      </c>
      <c r="F73" t="s">
        <v>495</v>
      </c>
      <c r="G73" t="str">
        <f>VLOOKUP(A73,'directorio 3 ago 26'!$A$2:$J$658,3,FALSE)</f>
        <v>Fiscalía 2208 Penal Militar y Policial Delegada ante Juez Penal Militar y Policial de Conocimiento Especializado</v>
      </c>
      <c r="H73" t="s">
        <v>54</v>
      </c>
      <c r="I73" t="str">
        <f>VLOOKUP(A73,'directorio 3 ago 26'!$A$2:$J$658,4,FALSE)</f>
        <v>Cali</v>
      </c>
      <c r="J73" t="s">
        <v>55</v>
      </c>
      <c r="K73" t="str">
        <f>VLOOKUP(A73,'directorio 3 ago 26'!$A$2:$J$658,5,FALSE)</f>
        <v>Valle del Cauca</v>
      </c>
      <c r="L73">
        <v>76</v>
      </c>
      <c r="M73">
        <f>VLOOKUP(Tabla22[[#This Row],[dptoTxt2]],dane!$A$2:$B$32,2,FALSE)</f>
        <v>76</v>
      </c>
      <c r="N73" t="s">
        <v>568</v>
      </c>
      <c r="P73">
        <v>0</v>
      </c>
      <c r="Q73" t="e">
        <f>VLOOKUP(C73,'directorio 3 ago 26'!$A$2:$K$658,7,FALSE)</f>
        <v>#N/A</v>
      </c>
      <c r="R73"/>
      <c r="T73" t="str">
        <f>VLOOKUP(A73,'directorio 3 ago 26'!$A$2:$J$658,9,FALSE)</f>
        <v>Calle 5 No. 83-00 / Tercera Brigada - Cantón Militar Pichincha</v>
      </c>
      <c r="U73" t="s">
        <v>1044</v>
      </c>
      <c r="V73" t="str">
        <f>VLOOKUP(A73,'directorio 3 ago 26'!$A$2:$J$658,10,FALSE)</f>
        <v>LUNES A VIERNES DE
08:00 A 18:00 HORAS</v>
      </c>
    </row>
    <row r="74" spans="1:22" x14ac:dyDescent="0.35">
      <c r="A74" t="s">
        <v>569</v>
      </c>
      <c r="B74" s="5" t="s">
        <v>569</v>
      </c>
      <c r="D74" t="s">
        <v>665</v>
      </c>
      <c r="E74" t="s">
        <v>669</v>
      </c>
      <c r="F74" t="s">
        <v>496</v>
      </c>
      <c r="G74" t="str">
        <f>VLOOKUP(A74,'directorio 3 ago 26'!$A$2:$J$658,3,FALSE)</f>
        <v>Fiscalía 2222 Penal Militar y Policial Delegada ante Juez Penal Militar y Policial de Conocimiento Especializado</v>
      </c>
      <c r="H74" t="s">
        <v>296</v>
      </c>
      <c r="I74" t="str">
        <f>VLOOKUP(A74,'directorio 3 ago 26'!$A$2:$J$658,4,FALSE)</f>
        <v>Medellín</v>
      </c>
      <c r="J74" t="s">
        <v>297</v>
      </c>
      <c r="K74" t="str">
        <f>VLOOKUP(A74,'directorio 3 ago 26'!$A$2:$J$658,5,FALSE)</f>
        <v>Antioquia</v>
      </c>
      <c r="L74">
        <v>5</v>
      </c>
      <c r="M74">
        <f>VLOOKUP(Tabla22[[#This Row],[dptoTxt2]],dane!$A$2:$B$32,2,FALSE)</f>
        <v>5</v>
      </c>
      <c r="N74" t="s">
        <v>569</v>
      </c>
      <c r="P74">
        <v>1208</v>
      </c>
      <c r="Q74" t="e">
        <f>VLOOKUP(C74,'directorio 3 ago 26'!$A$2:$K$658,7,FALSE)</f>
        <v>#N/A</v>
      </c>
      <c r="R74">
        <v>1208</v>
      </c>
      <c r="S74" t="s">
        <v>1045</v>
      </c>
      <c r="T74" t="str">
        <f>VLOOKUP(A74,'directorio 3 ago 26'!$A$2:$J$658,9,FALSE)</f>
        <v>Carrera 46 No. 20 C - 01 (Puente Aranda)
Cantón Militar Occidental “Coronel Francisco José de Caldas”</v>
      </c>
      <c r="U74" t="s">
        <v>1044</v>
      </c>
      <c r="V74" t="str">
        <f>VLOOKUP(A74,'directorio 3 ago 26'!$A$2:$J$658,10,FALSE)</f>
        <v>LUNES A VIERNES DE
08:00 A 17:00 HORAS</v>
      </c>
    </row>
    <row r="75" spans="1:22" x14ac:dyDescent="0.35">
      <c r="A75" s="23" t="s">
        <v>570</v>
      </c>
      <c r="B75" s="4" t="s">
        <v>570</v>
      </c>
      <c r="C75" s="23"/>
      <c r="D75" t="s">
        <v>665</v>
      </c>
      <c r="E75" t="s">
        <v>668</v>
      </c>
      <c r="F75" t="s">
        <v>497</v>
      </c>
      <c r="G75" t="str">
        <f>VLOOKUP(A75,'directorio 3 ago 26'!$A$2:$J$658,3,FALSE)</f>
        <v>Fiscalía 2223 Penal Militar y Policial Delegada ante Juez Penal Militar y Policial de Conocimiento Especializado</v>
      </c>
      <c r="H75" t="s">
        <v>323</v>
      </c>
      <c r="I75" t="str">
        <f>VLOOKUP(A75,'directorio 3 ago 26'!$A$2:$J$658,4,FALSE)</f>
        <v>Medellín</v>
      </c>
      <c r="J75" t="s">
        <v>297</v>
      </c>
      <c r="K75" t="str">
        <f>VLOOKUP(A75,'directorio 3 ago 26'!$A$2:$J$658,5,FALSE)</f>
        <v>Antioquia</v>
      </c>
      <c r="L75">
        <v>5</v>
      </c>
      <c r="M75">
        <f>VLOOKUP(Tabla22[[#This Row],[dptoTxt2]],dane!$A$2:$B$32,2,FALSE)</f>
        <v>5</v>
      </c>
      <c r="N75" t="s">
        <v>570</v>
      </c>
      <c r="P75">
        <v>1207</v>
      </c>
      <c r="Q75" t="e">
        <f>VLOOKUP(C75,'directorio 3 ago 26'!$A$2:$K$658,7,FALSE)</f>
        <v>#N/A</v>
      </c>
      <c r="R75">
        <v>1207</v>
      </c>
      <c r="S75" t="s">
        <v>617</v>
      </c>
      <c r="T75" t="str">
        <f>VLOOKUP(A75,'directorio 3 ago 26'!$A$2:$J$658,9,FALSE)</f>
        <v>Carrera 46 No. 20 C - 01 (Puente Aranda)
Cantón Militar Occidental “Coronel Francisco José de Caldas”</v>
      </c>
      <c r="U75" t="s">
        <v>1044</v>
      </c>
      <c r="V75" t="str">
        <f>VLOOKUP(A75,'directorio 3 ago 26'!$A$2:$J$658,10,FALSE)</f>
        <v>LUNES A VIERNES DE
08:00 A 17:00 HORAS</v>
      </c>
    </row>
    <row r="76" spans="1:22" x14ac:dyDescent="0.35">
      <c r="A76" t="s">
        <v>1314</v>
      </c>
      <c r="B76" s="5" t="s">
        <v>795</v>
      </c>
      <c r="C76" t="s">
        <v>1315</v>
      </c>
      <c r="D76" t="s">
        <v>665</v>
      </c>
      <c r="E76" t="s">
        <v>668</v>
      </c>
      <c r="F76" t="s">
        <v>498</v>
      </c>
      <c r="G76" t="str">
        <f>VLOOKUP(A76,'directorio 3 ago 26'!$A$2:$J$658,3,FALSE)</f>
        <v xml:space="preserve">Fiscalía 2401 Penal Militar y Policial Delegada ante Juez Penal Militar y Policial de Conocimiento </v>
      </c>
      <c r="H76" t="s">
        <v>672</v>
      </c>
      <c r="I76" t="str">
        <f>VLOOKUP(A76,'directorio 3 ago 26'!$A$2:$J$658,4,FALSE)</f>
        <v>Bogotá D.C.</v>
      </c>
      <c r="J76" t="s">
        <v>672</v>
      </c>
      <c r="K76" t="str">
        <f>VLOOKUP(A76,'directorio 3 ago 26'!$A$2:$J$658,5,FALSE)</f>
        <v>Bogotá D.C.</v>
      </c>
      <c r="L76">
        <v>11</v>
      </c>
      <c r="M76">
        <f>VLOOKUP(Tabla22[[#This Row],[dptoTxt2]],dane!$A$2:$B$32,2,FALSE)</f>
        <v>11</v>
      </c>
      <c r="N76" t="s">
        <v>795</v>
      </c>
      <c r="O76" s="1" t="s">
        <v>796</v>
      </c>
      <c r="P76">
        <v>1363</v>
      </c>
      <c r="Q76">
        <f>VLOOKUP(C76,'directorio 3 ago 26'!$A$2:$K$658,7,FALSE)</f>
        <v>0</v>
      </c>
      <c r="R76">
        <v>1363</v>
      </c>
      <c r="S76" t="s">
        <v>1046</v>
      </c>
      <c r="T76" t="str">
        <f>VLOOKUP(A76,'directorio 3 ago 26'!$A$2:$J$658,9,FALSE)</f>
        <v>Carrera 46 No. 20 C - 01 (Puente Aranda)
Cantón Militar Occidental “Coronel Francisco José de Caldas”</v>
      </c>
      <c r="U76" t="s">
        <v>1043</v>
      </c>
      <c r="V76" t="str">
        <f>VLOOKUP(A76,'directorio 3 ago 26'!$A$2:$J$658,10,FALSE)</f>
        <v>LUNES A VIERNES DE
08:00 A 17:00 HORAS</v>
      </c>
    </row>
    <row r="77" spans="1:22" x14ac:dyDescent="0.35">
      <c r="A77" s="23" t="s">
        <v>1317</v>
      </c>
      <c r="B77" s="4" t="s">
        <v>797</v>
      </c>
      <c r="C77" s="23" t="s">
        <v>1318</v>
      </c>
      <c r="D77" t="s">
        <v>665</v>
      </c>
      <c r="E77" t="s">
        <v>668</v>
      </c>
      <c r="F77" t="s">
        <v>499</v>
      </c>
      <c r="G77" t="str">
        <f>VLOOKUP(A77,'directorio 3 ago 26'!$A$2:$J$658,3,FALSE)</f>
        <v xml:space="preserve">Fiscalía 2402 Penal Militar y Policial Delegada ante Juez Penal Militar y Policial de Conocimiento </v>
      </c>
      <c r="H77" t="s">
        <v>672</v>
      </c>
      <c r="I77" t="str">
        <f>VLOOKUP(A77,'directorio 3 ago 26'!$A$2:$J$658,4,FALSE)</f>
        <v>Bogotá D.C.</v>
      </c>
      <c r="J77" t="s">
        <v>672</v>
      </c>
      <c r="K77" t="str">
        <f>VLOOKUP(A77,'directorio 3 ago 26'!$A$2:$J$658,5,FALSE)</f>
        <v>Bogotá D.C.</v>
      </c>
      <c r="L77">
        <v>11</v>
      </c>
      <c r="M77">
        <f>VLOOKUP(Tabla22[[#This Row],[dptoTxt2]],dane!$A$2:$B$32,2,FALSE)</f>
        <v>11</v>
      </c>
      <c r="N77" t="s">
        <v>797</v>
      </c>
      <c r="O77" s="1" t="s">
        <v>798</v>
      </c>
      <c r="P77">
        <v>0</v>
      </c>
      <c r="Q77">
        <f>VLOOKUP(C77,'directorio 3 ago 26'!$A$2:$K$658,7,FALSE)</f>
        <v>0</v>
      </c>
      <c r="R77"/>
      <c r="S77" t="s">
        <v>1046</v>
      </c>
      <c r="T77" t="str">
        <f>VLOOKUP(A77,'directorio 3 ago 26'!$A$2:$J$658,9,FALSE)</f>
        <v>Calle 22 No. 8-56 Comando Primera Brigada Ejército</v>
      </c>
      <c r="U77" t="s">
        <v>1043</v>
      </c>
      <c r="V77" t="str">
        <f>VLOOKUP(A77,'directorio 3 ago 26'!$A$2:$J$658,10,FALSE)</f>
        <v>LUNES A VIERNES DE
08:00 A 18:00 HORAS</v>
      </c>
    </row>
    <row r="78" spans="1:22" x14ac:dyDescent="0.35">
      <c r="A78" t="s">
        <v>1320</v>
      </c>
      <c r="B78" s="5" t="s">
        <v>799</v>
      </c>
      <c r="C78" t="s">
        <v>1321</v>
      </c>
      <c r="D78" t="s">
        <v>665</v>
      </c>
      <c r="E78" t="s">
        <v>669</v>
      </c>
      <c r="F78" t="s">
        <v>500</v>
      </c>
      <c r="G78" t="str">
        <f>VLOOKUP(A78,'directorio 3 ago 26'!$A$2:$J$658,3,FALSE)</f>
        <v xml:space="preserve">Fiscalía 2403 Penal Militar y Policial Delegada ante Juez Penal Militar y Policial de Conocimiento </v>
      </c>
      <c r="H78" t="s">
        <v>672</v>
      </c>
      <c r="I78" t="str">
        <f>VLOOKUP(A78,'directorio 3 ago 26'!$A$2:$J$658,4,FALSE)</f>
        <v>Bogotá D.C.</v>
      </c>
      <c r="J78" t="s">
        <v>672</v>
      </c>
      <c r="K78" t="str">
        <f>VLOOKUP(A78,'directorio 3 ago 26'!$A$2:$J$658,5,FALSE)</f>
        <v>Bogotá D.C.</v>
      </c>
      <c r="L78">
        <v>11</v>
      </c>
      <c r="M78">
        <f>VLOOKUP(Tabla22[[#This Row],[dptoTxt2]],dane!$A$2:$B$32,2,FALSE)</f>
        <v>11</v>
      </c>
      <c r="N78" t="s">
        <v>799</v>
      </c>
      <c r="O78" s="1" t="s">
        <v>688</v>
      </c>
      <c r="P78">
        <v>0</v>
      </c>
      <c r="Q78">
        <f>VLOOKUP(C78,'directorio 3 ago 26'!$A$2:$K$658,7,FALSE)</f>
        <v>2364</v>
      </c>
      <c r="R78"/>
      <c r="S78" t="s">
        <v>1046</v>
      </c>
      <c r="T78" t="str">
        <f>VLOOKUP(A78,'directorio 3 ago 26'!$A$2:$J$658,9,FALSE)</f>
        <v>Calle 22 No. 8-56 Comando Primera Brigada Ejército</v>
      </c>
      <c r="U78" t="s">
        <v>1043</v>
      </c>
      <c r="V78" t="str">
        <f>VLOOKUP(A78,'directorio 3 ago 26'!$A$2:$J$658,10,FALSE)</f>
        <v>LUNES A VIERNES DE
08:00 A 18:00 HORAS</v>
      </c>
    </row>
    <row r="79" spans="1:22" x14ac:dyDescent="0.35">
      <c r="A79" s="23" t="s">
        <v>1327</v>
      </c>
      <c r="B79" s="4" t="s">
        <v>800</v>
      </c>
      <c r="C79" s="23" t="s">
        <v>1262</v>
      </c>
      <c r="D79" t="s">
        <v>665</v>
      </c>
      <c r="E79" t="s">
        <v>669</v>
      </c>
      <c r="F79" t="s">
        <v>501</v>
      </c>
      <c r="G79" t="str">
        <f>VLOOKUP(A79,'directorio 3 ago 26'!$A$2:$J$658,3,FALSE)</f>
        <v xml:space="preserve">Fiscalía 2405 Penal Militar y Policial Delegada ante Juez Penal Militar y Policial de Conocimiento </v>
      </c>
      <c r="H79" t="s">
        <v>672</v>
      </c>
      <c r="I79" t="str">
        <f>VLOOKUP(A79,'directorio 3 ago 26'!$A$2:$J$658,4,FALSE)</f>
        <v>Bogotá D.C.</v>
      </c>
      <c r="J79" t="s">
        <v>672</v>
      </c>
      <c r="K79" t="str">
        <f>VLOOKUP(A79,'directorio 3 ago 26'!$A$2:$J$658,5,FALSE)</f>
        <v>Bogotá D.C.</v>
      </c>
      <c r="L79">
        <v>11</v>
      </c>
      <c r="M79">
        <f>VLOOKUP(Tabla22[[#This Row],[dptoTxt2]],dane!$A$2:$B$32,2,FALSE)</f>
        <v>11</v>
      </c>
      <c r="N79" t="s">
        <v>800</v>
      </c>
      <c r="O79" s="1" t="s">
        <v>1038</v>
      </c>
      <c r="P79">
        <v>0</v>
      </c>
      <c r="Q79">
        <f>VLOOKUP(C79,'directorio 3 ago 26'!$A$2:$K$658,7,FALSE)</f>
        <v>1235</v>
      </c>
      <c r="R79"/>
      <c r="S79" t="s">
        <v>1046</v>
      </c>
      <c r="T79" t="str">
        <f>VLOOKUP(A79,'directorio 3 ago 26'!$A$2:$J$658,9,FALSE)</f>
        <v>Carrera 48 Sur No. 157 - 199. Bloque A. Piso: 2. Comando Departamento Policía Tolima. Sector Picaleña.</v>
      </c>
      <c r="U79" t="s">
        <v>1043</v>
      </c>
      <c r="V79" t="str">
        <f>VLOOKUP(A79,'directorio 3 ago 26'!$A$2:$J$658,10,FALSE)</f>
        <v>LUNES A VIERNES DE
08:00 A 18:00 HORAS</v>
      </c>
    </row>
    <row r="80" spans="1:22" x14ac:dyDescent="0.35">
      <c r="A80" t="s">
        <v>1329</v>
      </c>
      <c r="B80" s="5" t="s">
        <v>801</v>
      </c>
      <c r="C80" t="s">
        <v>1330</v>
      </c>
      <c r="D80" t="s">
        <v>665</v>
      </c>
      <c r="E80" t="s">
        <v>668</v>
      </c>
      <c r="F80" t="s">
        <v>502</v>
      </c>
      <c r="G80" t="str">
        <f>VLOOKUP(A80,'directorio 3 ago 26'!$A$2:$J$658,3,FALSE)</f>
        <v xml:space="preserve">Fiscalía 2406 Penal Militar y Policial Delegada ante Juez Penal Militar y Policial de Conocimiento </v>
      </c>
      <c r="H80" t="s">
        <v>672</v>
      </c>
      <c r="I80" t="str">
        <f>VLOOKUP(A80,'directorio 3 ago 26'!$A$2:$J$658,4,FALSE)</f>
        <v>Bogotá D.C.</v>
      </c>
      <c r="J80" t="s">
        <v>672</v>
      </c>
      <c r="K80" t="str">
        <f>VLOOKUP(A80,'directorio 3 ago 26'!$A$2:$J$658,5,FALSE)</f>
        <v>Bogotá D.C.</v>
      </c>
      <c r="L80">
        <v>11</v>
      </c>
      <c r="M80">
        <f>VLOOKUP(Tabla22[[#This Row],[dptoTxt2]],dane!$A$2:$B$32,2,FALSE)</f>
        <v>11</v>
      </c>
      <c r="N80" t="s">
        <v>801</v>
      </c>
      <c r="P80">
        <v>0</v>
      </c>
      <c r="Q80">
        <f>VLOOKUP(C80,'directorio 3 ago 26'!$A$2:$K$658,7,FALSE)</f>
        <v>0</v>
      </c>
      <c r="R80"/>
      <c r="S80" t="s">
        <v>1046</v>
      </c>
      <c r="T80" t="str">
        <f>VLOOKUP(A80,'directorio 3 ago 26'!$A$2:$J$658,9,FALSE)</f>
        <v>Calle 14 No. 5-00 Barrio Pueblo Nuevo - Cantón Militar Del Sur Del Tolima</v>
      </c>
      <c r="U80" t="s">
        <v>1043</v>
      </c>
      <c r="V80" t="str">
        <f>VLOOKUP(A80,'directorio 3 ago 26'!$A$2:$J$658,10,FALSE)</f>
        <v>LUNES A VIERNES DE
08:00 A 18:00 HORAS</v>
      </c>
    </row>
    <row r="81" spans="1:22" x14ac:dyDescent="0.35">
      <c r="A81" s="23" t="s">
        <v>1337</v>
      </c>
      <c r="B81" s="4" t="s">
        <v>802</v>
      </c>
      <c r="C81" s="23" t="s">
        <v>1338</v>
      </c>
      <c r="D81" t="s">
        <v>665</v>
      </c>
      <c r="E81" t="s">
        <v>669</v>
      </c>
      <c r="F81" t="s">
        <v>503</v>
      </c>
      <c r="G81" t="str">
        <f>VLOOKUP(A81,'directorio 3 ago 26'!$A$2:$J$658,3,FALSE)</f>
        <v xml:space="preserve">Fiscalía 2419 Penal Militar y Policial Delegada ante Juez Penal Militar y Policial de Conocimiento </v>
      </c>
      <c r="H81" t="s">
        <v>672</v>
      </c>
      <c r="I81" t="str">
        <f>VLOOKUP(A81,'directorio 3 ago 26'!$A$2:$J$658,4,FALSE)</f>
        <v>Bogotá D.C.</v>
      </c>
      <c r="J81" t="s">
        <v>672</v>
      </c>
      <c r="K81" t="str">
        <f>VLOOKUP(A81,'directorio 3 ago 26'!$A$2:$J$658,5,FALSE)</f>
        <v>Bogotá D.C.</v>
      </c>
      <c r="L81">
        <v>11</v>
      </c>
      <c r="M81">
        <f>VLOOKUP(Tabla22[[#This Row],[dptoTxt2]],dane!$A$2:$B$32,2,FALSE)</f>
        <v>11</v>
      </c>
      <c r="N81" t="s">
        <v>802</v>
      </c>
      <c r="O81" s="1" t="s">
        <v>1039</v>
      </c>
      <c r="P81">
        <v>0</v>
      </c>
      <c r="Q81">
        <f>VLOOKUP(C81,'directorio 3 ago 26'!$A$2:$K$658,7,FALSE)</f>
        <v>0</v>
      </c>
      <c r="R81"/>
      <c r="S81" t="s">
        <v>1046</v>
      </c>
      <c r="T81" t="str">
        <f>VLOOKUP(A81,'directorio 3 ago 26'!$A$2:$J$658,9,FALSE)</f>
        <v>Calle 71 No. 25-00 Barrio Palermo - Batallón de Infantería No. 22 Batalla Ayacucho</v>
      </c>
      <c r="U81" t="s">
        <v>1043</v>
      </c>
      <c r="V81" t="str">
        <f>VLOOKUP(A81,'directorio 3 ago 26'!$A$2:$J$658,10,FALSE)</f>
        <v>LUNES A VIERNES DE
08:00 A 18:00 HORAS</v>
      </c>
    </row>
    <row r="82" spans="1:22" x14ac:dyDescent="0.35">
      <c r="A82" t="s">
        <v>94</v>
      </c>
      <c r="B82" s="5" t="s">
        <v>94</v>
      </c>
      <c r="D82" t="s">
        <v>665</v>
      </c>
      <c r="E82" t="s">
        <v>669</v>
      </c>
      <c r="F82" t="s">
        <v>504</v>
      </c>
      <c r="G82" t="str">
        <f>VLOOKUP(A82,'directorio 3 ago 26'!$A$2:$J$658,3,FALSE)</f>
        <v xml:space="preserve">Fiscalía 2420 Penal Militar y Policial Delegada ante Juez Penal Militar y Policial de Conocimiento </v>
      </c>
      <c r="H82" t="s">
        <v>66</v>
      </c>
      <c r="I82" t="str">
        <f>VLOOKUP(A82,'directorio 3 ago 26'!$A$2:$J$658,4,FALSE)</f>
        <v>Tunja</v>
      </c>
      <c r="J82" t="s">
        <v>67</v>
      </c>
      <c r="K82" t="str">
        <f>VLOOKUP(A82,'directorio 3 ago 26'!$A$2:$J$658,5,FALSE)</f>
        <v>Boyacá</v>
      </c>
      <c r="L82">
        <v>15</v>
      </c>
      <c r="M82">
        <f>VLOOKUP(Tabla22[[#This Row],[dptoTxt2]],dane!$A$2:$B$32,2,FALSE)</f>
        <v>15</v>
      </c>
      <c r="N82" t="s">
        <v>94</v>
      </c>
      <c r="P82">
        <v>2490</v>
      </c>
      <c r="Q82" t="e">
        <f>VLOOKUP(C82,'directorio 3 ago 26'!$A$2:$K$658,7,FALSE)</f>
        <v>#N/A</v>
      </c>
      <c r="R82">
        <v>2490</v>
      </c>
      <c r="S82" t="s">
        <v>618</v>
      </c>
      <c r="T82" t="str">
        <f>VLOOKUP(A82,'directorio 3 ago 26'!$A$2:$J$658,9,FALSE)</f>
        <v>Avenida Bolívar No. 25 Norte 00 - Octava Brigada Ejército Nacional - Palacio de Justicia Penal Militar y Policial</v>
      </c>
      <c r="U82" t="s">
        <v>1044</v>
      </c>
      <c r="V82" t="str">
        <f>VLOOKUP(A82,'directorio 3 ago 26'!$A$2:$J$658,10,FALSE)</f>
        <v>LUNES A VIERNES DE
08:00 A 18:00 HORAS</v>
      </c>
    </row>
    <row r="83" spans="1:22" x14ac:dyDescent="0.35">
      <c r="A83" s="23" t="s">
        <v>95</v>
      </c>
      <c r="B83" s="4" t="s">
        <v>95</v>
      </c>
      <c r="C83" s="23"/>
      <c r="D83" t="s">
        <v>665</v>
      </c>
      <c r="E83" t="s">
        <v>668</v>
      </c>
      <c r="F83" t="s">
        <v>505</v>
      </c>
      <c r="G83" t="str">
        <f>VLOOKUP(A83,'directorio 3 ago 26'!$A$2:$J$658,3,FALSE)</f>
        <v>Fiscalía 2421 Penal Militar y Policial Delegada ante Juez Penal Militar y Policial de Conocimiento</v>
      </c>
      <c r="H83" t="s">
        <v>66</v>
      </c>
      <c r="I83" t="str">
        <f>VLOOKUP(A83,'directorio 3 ago 26'!$A$2:$J$658,4,FALSE)</f>
        <v>Tunja</v>
      </c>
      <c r="J83" t="s">
        <v>67</v>
      </c>
      <c r="K83" t="str">
        <f>VLOOKUP(A83,'directorio 3 ago 26'!$A$2:$J$658,5,FALSE)</f>
        <v>Boyacá</v>
      </c>
      <c r="L83">
        <v>15</v>
      </c>
      <c r="M83">
        <f>VLOOKUP(Tabla22[[#This Row],[dptoTxt2]],dane!$A$2:$B$32,2,FALSE)</f>
        <v>15</v>
      </c>
      <c r="N83" t="s">
        <v>95</v>
      </c>
      <c r="P83">
        <v>2485</v>
      </c>
      <c r="Q83" t="e">
        <f>VLOOKUP(C83,'directorio 3 ago 26'!$A$2:$K$658,7,FALSE)</f>
        <v>#N/A</v>
      </c>
      <c r="R83">
        <v>2485</v>
      </c>
      <c r="S83" t="s">
        <v>618</v>
      </c>
      <c r="T83" t="str">
        <f>VLOOKUP(A83,'directorio 3 ago 26'!$A$2:$J$658,9,FALSE)</f>
        <v>Avenida Bolívar No. 25 Norte 00 - Octava Brigada Ejército Nacional - Palacio de Justicia Penal Militar y Policial</v>
      </c>
      <c r="U83" t="s">
        <v>1044</v>
      </c>
      <c r="V83" t="str">
        <f>VLOOKUP(A83,'directorio 3 ago 26'!$A$2:$J$658,10,FALSE)</f>
        <v>LUNES A VIERNES DE
08:00 A 18:00 HORAS</v>
      </c>
    </row>
    <row r="84" spans="1:22" x14ac:dyDescent="0.35">
      <c r="A84" t="s">
        <v>1345</v>
      </c>
      <c r="B84" s="5" t="s">
        <v>803</v>
      </c>
      <c r="C84" t="s">
        <v>1348</v>
      </c>
      <c r="D84" t="s">
        <v>665</v>
      </c>
      <c r="E84" t="s">
        <v>668</v>
      </c>
      <c r="F84" t="s">
        <v>506</v>
      </c>
      <c r="G84" t="str">
        <f>VLOOKUP(A84,'directorio 3 ago 26'!$A$2:$J$658,3,FALSE)</f>
        <v xml:space="preserve">Fiscalía 2422 Penal Militar y Policial Delegada ante Juez Penal Militar y Policial de Conocimiento </v>
      </c>
      <c r="H84" t="s">
        <v>68</v>
      </c>
      <c r="I84" t="str">
        <f>VLOOKUP(A84,'directorio 3 ago 26'!$A$2:$J$658,4,FALSE)</f>
        <v>Tolemaida</v>
      </c>
      <c r="J84" t="s">
        <v>69</v>
      </c>
      <c r="K84" t="str">
        <f>VLOOKUP(A84,'directorio 3 ago 26'!$A$2:$J$658,5,FALSE)</f>
        <v>Cundinamarca</v>
      </c>
      <c r="L84">
        <v>25</v>
      </c>
      <c r="M84">
        <f>VLOOKUP(Tabla22[[#This Row],[dptoTxt2]],dane!$A$2:$B$32,2,FALSE)</f>
        <v>25</v>
      </c>
      <c r="N84" t="s">
        <v>803</v>
      </c>
      <c r="P84">
        <v>0</v>
      </c>
      <c r="Q84">
        <f>VLOOKUP(C84,'directorio 3 ago 26'!$A$2:$K$658,7,FALSE)</f>
        <v>0</v>
      </c>
      <c r="R84"/>
      <c r="S84" t="s">
        <v>605</v>
      </c>
      <c r="T84" t="str">
        <f>VLOOKUP(A84,'directorio 3 ago 26'!$A$2:$J$658,9,FALSE)</f>
        <v>Avenida Las Américas No. 46-35, Piso 3
 Comando Policia Metropolitana de Pereira
Frente a Homecenter</v>
      </c>
      <c r="U84" t="s">
        <v>1044</v>
      </c>
      <c r="V84" t="str">
        <f>VLOOKUP(A84,'directorio 3 ago 26'!$A$2:$J$658,10,FALSE)</f>
        <v>LUNES A VIERNES DE
08:00 A 18:00 HORAS</v>
      </c>
    </row>
    <row r="85" spans="1:22" x14ac:dyDescent="0.35">
      <c r="A85" s="23" t="s">
        <v>1350</v>
      </c>
      <c r="B85" s="4" t="s">
        <v>804</v>
      </c>
      <c r="C85" s="23" t="s">
        <v>1351</v>
      </c>
      <c r="D85" t="s">
        <v>665</v>
      </c>
      <c r="E85" t="s">
        <v>669</v>
      </c>
      <c r="F85" t="s">
        <v>507</v>
      </c>
      <c r="G85" t="str">
        <f>VLOOKUP(A85,'directorio 3 ago 26'!$A$2:$J$658,3,FALSE)</f>
        <v xml:space="preserve">Fiscalía 2423 Penal Militar y Policial Delegada ante Juez Penal Militar y Policial de Conocimiento </v>
      </c>
      <c r="H85" t="s">
        <v>58</v>
      </c>
      <c r="I85" t="str">
        <f>VLOOKUP(A85,'directorio 3 ago 26'!$A$2:$J$658,4,FALSE)</f>
        <v>Ibagué</v>
      </c>
      <c r="J85" t="s">
        <v>59</v>
      </c>
      <c r="K85" t="str">
        <f>VLOOKUP(A85,'directorio 3 ago 26'!$A$2:$J$658,5,FALSE)</f>
        <v>Tolima</v>
      </c>
      <c r="L85">
        <v>73</v>
      </c>
      <c r="M85">
        <f>VLOOKUP(Tabla22[[#This Row],[dptoTxt2]],dane!$A$2:$B$32,2,FALSE)</f>
        <v>73</v>
      </c>
      <c r="N85" t="s">
        <v>804</v>
      </c>
      <c r="P85">
        <v>0</v>
      </c>
      <c r="Q85">
        <f>VLOOKUP(C85,'directorio 3 ago 26'!$A$2:$K$658,7,FALSE)</f>
        <v>0</v>
      </c>
      <c r="R85"/>
      <c r="S85" t="s">
        <v>80</v>
      </c>
      <c r="T85" t="str">
        <f>VLOOKUP(A85,'directorio 3 ago 26'!$A$2:$J$658,9,FALSE)</f>
        <v>Calle 18 No. 47-160 Barrio Torobajo - Policía Metropolitana de San Juan de Pasto</v>
      </c>
      <c r="U85" t="s">
        <v>1044</v>
      </c>
      <c r="V85" t="str">
        <f>VLOOKUP(A85,'directorio 3 ago 26'!$A$2:$J$658,10,FALSE)</f>
        <v>LUNES A VIERNES DE
08:00 A 18:00 HORAS</v>
      </c>
    </row>
    <row r="86" spans="1:22" x14ac:dyDescent="0.35">
      <c r="A86" t="s">
        <v>1353</v>
      </c>
      <c r="B86" s="5" t="s">
        <v>805</v>
      </c>
      <c r="C86" t="s">
        <v>1354</v>
      </c>
      <c r="D86" t="s">
        <v>665</v>
      </c>
      <c r="E86" t="s">
        <v>668</v>
      </c>
      <c r="F86" t="s">
        <v>508</v>
      </c>
      <c r="G86" t="str">
        <f>VLOOKUP(A86,'directorio 3 ago 26'!$A$2:$J$658,3,FALSE)</f>
        <v xml:space="preserve">Fiscalía 2424 Penal Militar y Policial Delegada ante Juez Penal Militar y Policial de Conocimiento </v>
      </c>
      <c r="H86" t="s">
        <v>86</v>
      </c>
      <c r="I86" t="str">
        <f>VLOOKUP(A86,'directorio 3 ago 26'!$A$2:$J$658,4,FALSE)</f>
        <v>Chaparral</v>
      </c>
      <c r="J86" t="s">
        <v>59</v>
      </c>
      <c r="K86" t="str">
        <f>VLOOKUP(A86,'directorio 3 ago 26'!$A$2:$J$658,5,FALSE)</f>
        <v>Tolima</v>
      </c>
      <c r="L86">
        <v>73</v>
      </c>
      <c r="M86">
        <f>VLOOKUP(Tabla22[[#This Row],[dptoTxt2]],dane!$A$2:$B$32,2,FALSE)</f>
        <v>73</v>
      </c>
      <c r="N86" t="s">
        <v>805</v>
      </c>
      <c r="O86" s="1" t="s">
        <v>689</v>
      </c>
      <c r="P86">
        <v>0</v>
      </c>
      <c r="Q86">
        <f>VLOOKUP(C86,'directorio 3 ago 26'!$A$2:$K$658,7,FALSE)</f>
        <v>0</v>
      </c>
      <c r="R86"/>
      <c r="S86" t="s">
        <v>96</v>
      </c>
      <c r="T86" t="str">
        <f>VLOOKUP(A86,'directorio 3 ago 26'!$A$2:$J$658,9,FALSE)</f>
        <v>Calle 18 No. 47-160 Barrio Torobajo - Policía Metropolitana de San Juan de Pasto</v>
      </c>
      <c r="U86" t="s">
        <v>1044</v>
      </c>
      <c r="V86" t="str">
        <f>VLOOKUP(A86,'directorio 3 ago 26'!$A$2:$J$658,10,FALSE)</f>
        <v>LUNES A VIERNES DE
08:00 A 18:00 HORAS</v>
      </c>
    </row>
    <row r="87" spans="1:22" x14ac:dyDescent="0.35">
      <c r="A87" s="23" t="s">
        <v>1356</v>
      </c>
      <c r="B87" s="4" t="s">
        <v>806</v>
      </c>
      <c r="C87" s="23" t="s">
        <v>1970</v>
      </c>
      <c r="D87" t="s">
        <v>665</v>
      </c>
      <c r="E87" t="s">
        <v>669</v>
      </c>
      <c r="F87" t="s">
        <v>509</v>
      </c>
      <c r="G87" t="str">
        <f>VLOOKUP(A87,'directorio 3 ago 26'!$A$2:$J$658,3,FALSE)</f>
        <v xml:space="preserve">Fiscalía 2425 Penal Militar y Policial Delegada ante Juez Penal Militar y Policial de Conocimiento </v>
      </c>
      <c r="H87" t="s">
        <v>56</v>
      </c>
      <c r="I87" t="str">
        <f>VLOOKUP(A87,'directorio 3 ago 26'!$A$2:$J$658,4,FALSE)</f>
        <v>Neiva</v>
      </c>
      <c r="J87" t="s">
        <v>57</v>
      </c>
      <c r="K87" t="str">
        <f>VLOOKUP(A87,'directorio 3 ago 26'!$A$2:$J$658,5,FALSE)</f>
        <v>Huila</v>
      </c>
      <c r="L87">
        <v>41</v>
      </c>
      <c r="M87">
        <f>VLOOKUP(Tabla22[[#This Row],[dptoTxt2]],dane!$A$2:$B$32,2,FALSE)</f>
        <v>41</v>
      </c>
      <c r="N87" t="s">
        <v>806</v>
      </c>
      <c r="P87">
        <v>2466</v>
      </c>
      <c r="Q87" t="e">
        <f>VLOOKUP(C87,'directorio 3 ago 26'!$A$2:$K$658,7,FALSE)</f>
        <v>#N/A</v>
      </c>
      <c r="R87">
        <v>2466</v>
      </c>
      <c r="S87" t="s">
        <v>619</v>
      </c>
      <c r="T87" t="str">
        <f>VLOOKUP(A87,'directorio 3 ago 26'!$A$2:$J$658,9,FALSE)</f>
        <v>Calle 5 No. 83-00 / Tercera Brigada - Cantón Militar Pichincha</v>
      </c>
      <c r="U87" t="s">
        <v>1044</v>
      </c>
      <c r="V87" t="str">
        <f>VLOOKUP(A87,'directorio 3 ago 26'!$A$2:$J$658,10,FALSE)</f>
        <v>LUNES A VIERNES DE
08:00 A 18:00 HORAS</v>
      </c>
    </row>
    <row r="88" spans="1:22" x14ac:dyDescent="0.35">
      <c r="A88" t="s">
        <v>1358</v>
      </c>
      <c r="B88" s="5" t="s">
        <v>807</v>
      </c>
      <c r="C88" t="s">
        <v>1359</v>
      </c>
      <c r="D88" t="s">
        <v>665</v>
      </c>
      <c r="E88" t="s">
        <v>668</v>
      </c>
      <c r="F88" t="s">
        <v>510</v>
      </c>
      <c r="G88" t="str">
        <f>VLOOKUP(A88,'directorio 3 ago 26'!$A$2:$J$658,3,FALSE)</f>
        <v xml:space="preserve">Fiscalía 2426 Penal Militar y Policial Delegada ante Juez Penal Militar y Policial de Conocimiento </v>
      </c>
      <c r="H88" t="s">
        <v>56</v>
      </c>
      <c r="I88" t="str">
        <f>VLOOKUP(A88,'directorio 3 ago 26'!$A$2:$J$658,4,FALSE)</f>
        <v>Neiva</v>
      </c>
      <c r="J88" t="s">
        <v>57</v>
      </c>
      <c r="K88" t="str">
        <f>VLOOKUP(A88,'directorio 3 ago 26'!$A$2:$J$658,5,FALSE)</f>
        <v>Huila</v>
      </c>
      <c r="L88">
        <v>41</v>
      </c>
      <c r="M88">
        <f>VLOOKUP(Tabla22[[#This Row],[dptoTxt2]],dane!$A$2:$B$32,2,FALSE)</f>
        <v>41</v>
      </c>
      <c r="N88" t="s">
        <v>807</v>
      </c>
      <c r="P88">
        <v>2467</v>
      </c>
      <c r="Q88">
        <f>VLOOKUP(C88,'directorio 3 ago 26'!$A$2:$K$658,7,FALSE)</f>
        <v>0</v>
      </c>
      <c r="R88">
        <v>2467</v>
      </c>
      <c r="S88" t="s">
        <v>620</v>
      </c>
      <c r="T88" t="str">
        <f>VLOOKUP(A88,'directorio 3 ago 26'!$A$2:$J$658,9,FALSE)</f>
        <v>Calle 5 No. 83-00 / Tercera Brigada - Cantón Militar Pichincha</v>
      </c>
      <c r="U88" t="s">
        <v>1044</v>
      </c>
      <c r="V88" t="str">
        <f>VLOOKUP(A88,'directorio 3 ago 26'!$A$2:$J$658,10,FALSE)</f>
        <v>LUNES A VIERNES DE
08:00 A 18:00 HORAS</v>
      </c>
    </row>
    <row r="89" spans="1:22" x14ac:dyDescent="0.35">
      <c r="A89" s="23" t="s">
        <v>1362</v>
      </c>
      <c r="B89" s="4" t="s">
        <v>808</v>
      </c>
      <c r="C89" s="23" t="s">
        <v>1363</v>
      </c>
      <c r="D89" t="s">
        <v>665</v>
      </c>
      <c r="E89" t="s">
        <v>668</v>
      </c>
      <c r="F89" t="s">
        <v>511</v>
      </c>
      <c r="G89" t="str">
        <f>VLOOKUP(A89,'directorio 3 ago 26'!$A$2:$J$658,3,FALSE)</f>
        <v xml:space="preserve">Fiscalía 2427 Penal Militar y Policial Delegada ante Juez Penal Militar y Policial de Conocimiento </v>
      </c>
      <c r="H89" t="s">
        <v>87</v>
      </c>
      <c r="I89" t="str">
        <f>VLOOKUP(A89,'directorio 3 ago 26'!$A$2:$J$658,4,FALSE)</f>
        <v>Manizales</v>
      </c>
      <c r="J89" t="s">
        <v>88</v>
      </c>
      <c r="K89" t="str">
        <f>VLOOKUP(A89,'directorio 3 ago 26'!$A$2:$J$658,5,FALSE)</f>
        <v>Caldas</v>
      </c>
      <c r="L89">
        <v>17</v>
      </c>
      <c r="M89">
        <f>VLOOKUP(Tabla22[[#This Row],[dptoTxt2]],dane!$A$2:$B$32,2,FALSE)</f>
        <v>17</v>
      </c>
      <c r="N89" t="s">
        <v>808</v>
      </c>
      <c r="P89">
        <v>0</v>
      </c>
      <c r="Q89">
        <f>VLOOKUP(C89,'directorio 3 ago 26'!$A$2:$K$658,7,FALSE)</f>
        <v>0</v>
      </c>
      <c r="R89"/>
      <c r="S89" t="s">
        <v>621</v>
      </c>
      <c r="T89" t="str">
        <f>VLOOKUP(A89,'directorio 3 ago 26'!$A$2:$J$658,9,FALSE)</f>
        <v>Carrera 3 Norte No. 24N - 16 Barrio El piloto
Edificio el Piloto - Instalaciones de Incorporación y Disciplina de la Policía</v>
      </c>
      <c r="U89" t="s">
        <v>1044</v>
      </c>
      <c r="V89" t="str">
        <f>VLOOKUP(A89,'directorio 3 ago 26'!$A$2:$J$658,10,FALSE)</f>
        <v>LUNES A VIERNES DE
08:00 A 18:00 HORAS</v>
      </c>
    </row>
    <row r="90" spans="1:22" x14ac:dyDescent="0.35">
      <c r="A90" t="s">
        <v>1366</v>
      </c>
      <c r="B90" s="5" t="s">
        <v>809</v>
      </c>
      <c r="C90" t="s">
        <v>1367</v>
      </c>
      <c r="D90" t="s">
        <v>665</v>
      </c>
      <c r="E90" t="s">
        <v>669</v>
      </c>
      <c r="F90" t="s">
        <v>512</v>
      </c>
      <c r="G90" t="str">
        <f>VLOOKUP(A90,'directorio 3 ago 26'!$A$2:$J$658,3,FALSE)</f>
        <v xml:space="preserve">Fiscalía 2428 Penal Militar y Policial Delegada ante Juez Penal Militar y Policial de Conocimiento </v>
      </c>
      <c r="H90" t="s">
        <v>60</v>
      </c>
      <c r="I90" t="str">
        <f>VLOOKUP(A90,'directorio 3 ago 26'!$A$2:$J$658,4,FALSE)</f>
        <v>Armenia</v>
      </c>
      <c r="J90" t="s">
        <v>61</v>
      </c>
      <c r="K90" t="str">
        <f>VLOOKUP(A90,'directorio 3 ago 26'!$A$2:$J$658,5,FALSE)</f>
        <v>Quindío</v>
      </c>
      <c r="L90">
        <v>63</v>
      </c>
      <c r="M90">
        <f>VLOOKUP(Tabla22[[#This Row],[dptoTxt2]],dane!$A$2:$B$32,2,FALSE)</f>
        <v>63</v>
      </c>
      <c r="N90" t="s">
        <v>809</v>
      </c>
      <c r="O90" s="1" t="s">
        <v>690</v>
      </c>
      <c r="P90">
        <v>0</v>
      </c>
      <c r="Q90">
        <f>VLOOKUP(C90,'directorio 3 ago 26'!$A$2:$K$658,7,FALSE)</f>
        <v>0</v>
      </c>
      <c r="R90"/>
      <c r="S90" t="s">
        <v>622</v>
      </c>
      <c r="T90" t="str">
        <f>VLOOKUP(A90,'directorio 3 ago 26'!$A$2:$J$658,9,FALSE)</f>
        <v>Kilometro 1 Via la Habana - Batallon de Artillería No. 3 "Batalla de Palace" Guadalajara de Buga</v>
      </c>
      <c r="U90" t="s">
        <v>1044</v>
      </c>
      <c r="V90" t="str">
        <f>VLOOKUP(A90,'directorio 3 ago 26'!$A$2:$J$658,10,FALSE)</f>
        <v>LUNES A VIERNES DE
08:00 A 18:00 HORAS</v>
      </c>
    </row>
    <row r="91" spans="1:22" x14ac:dyDescent="0.35">
      <c r="A91" s="23" t="s">
        <v>1369</v>
      </c>
      <c r="B91" s="4" t="s">
        <v>810</v>
      </c>
      <c r="C91" s="23" t="s">
        <v>1370</v>
      </c>
      <c r="D91" t="s">
        <v>665</v>
      </c>
      <c r="E91" t="s">
        <v>668</v>
      </c>
      <c r="F91" t="s">
        <v>513</v>
      </c>
      <c r="G91" t="str">
        <f>VLOOKUP(A91,'directorio 3 ago 26'!$A$2:$J$658,3,FALSE)</f>
        <v xml:space="preserve">Fiscalía 2429 Penal Militar y Policial Delegada ante Juez Penal Militar y Policial de Conocimiento </v>
      </c>
      <c r="H91" t="s">
        <v>60</v>
      </c>
      <c r="I91" t="str">
        <f>VLOOKUP(A91,'directorio 3 ago 26'!$A$2:$J$658,4,FALSE)</f>
        <v>Armenia</v>
      </c>
      <c r="J91" t="s">
        <v>61</v>
      </c>
      <c r="K91" t="str">
        <f>VLOOKUP(A91,'directorio 3 ago 26'!$A$2:$J$658,5,FALSE)</f>
        <v>Quindío</v>
      </c>
      <c r="L91">
        <v>63</v>
      </c>
      <c r="M91">
        <f>VLOOKUP(Tabla22[[#This Row],[dptoTxt2]],dane!$A$2:$B$32,2,FALSE)</f>
        <v>63</v>
      </c>
      <c r="N91" t="s">
        <v>810</v>
      </c>
      <c r="O91" s="1" t="s">
        <v>811</v>
      </c>
      <c r="P91">
        <v>0</v>
      </c>
      <c r="Q91">
        <f>VLOOKUP(C91,'directorio 3 ago 26'!$A$2:$K$658,7,FALSE)</f>
        <v>0</v>
      </c>
      <c r="R91"/>
      <c r="S91" t="s">
        <v>622</v>
      </c>
      <c r="T91" t="str">
        <f>VLOOKUP(A91,'directorio 3 ago 26'!$A$2:$J$658,9,FALSE)</f>
        <v xml:space="preserve">Avenida Los Cuarteles No. 80 - 00. Tercera Division Del Ejército. </v>
      </c>
      <c r="U91" t="s">
        <v>1044</v>
      </c>
      <c r="V91" t="str">
        <f>VLOOKUP(A91,'directorio 3 ago 26'!$A$2:$J$658,10,FALSE)</f>
        <v>LUNES A VIERNES DE
08:00 A 18:00 HORAS</v>
      </c>
    </row>
    <row r="92" spans="1:22" x14ac:dyDescent="0.35">
      <c r="A92" t="s">
        <v>1372</v>
      </c>
      <c r="B92" s="5" t="s">
        <v>812</v>
      </c>
      <c r="C92" t="s">
        <v>1373</v>
      </c>
      <c r="D92" t="s">
        <v>665</v>
      </c>
      <c r="E92" t="s">
        <v>669</v>
      </c>
      <c r="F92" t="s">
        <v>514</v>
      </c>
      <c r="G92" t="str">
        <f>VLOOKUP(A92,'directorio 3 ago 26'!$A$2:$J$658,3,FALSE)</f>
        <v xml:space="preserve">Fiscalía 2430 Penal Militar y Policial Delegada ante Juez Penal Militar y Policial de Conocimiento </v>
      </c>
      <c r="H92" t="s">
        <v>89</v>
      </c>
      <c r="I92" t="str">
        <f>VLOOKUP(A92,'directorio 3 ago 26'!$A$2:$J$658,4,FALSE)</f>
        <v>Pereira</v>
      </c>
      <c r="J92" t="s">
        <v>90</v>
      </c>
      <c r="K92" t="str">
        <f>VLOOKUP(A92,'directorio 3 ago 26'!$A$2:$J$658,5,FALSE)</f>
        <v>Risaralda</v>
      </c>
      <c r="L92">
        <v>66</v>
      </c>
      <c r="M92">
        <f>VLOOKUP(Tabla22[[#This Row],[dptoTxt2]],dane!$A$2:$B$32,2,FALSE)</f>
        <v>66</v>
      </c>
      <c r="N92" t="s">
        <v>812</v>
      </c>
      <c r="P92">
        <v>0</v>
      </c>
      <c r="Q92">
        <f>VLOOKUP(C92,'directorio 3 ago 26'!$A$2:$K$658,7,FALSE)</f>
        <v>2510</v>
      </c>
      <c r="R92"/>
      <c r="S92" t="s">
        <v>623</v>
      </c>
      <c r="T92" t="str">
        <f>VLOOKUP(A92,'directorio 3 ago 26'!$A$2:$J$658,9,FALSE)</f>
        <v>Avenida Panamericana 1N-75 Complejo Policial IJ. DIEGO MARÍA GUERRERO NAVIA - Comando Departamento de Policía Cauca - Edificio 7, Piso 3</v>
      </c>
      <c r="U92" t="s">
        <v>1044</v>
      </c>
      <c r="V92" t="str">
        <f>VLOOKUP(A92,'directorio 3 ago 26'!$A$2:$J$658,10,FALSE)</f>
        <v>LUNES A VIERNES DE
08:00 A 18:00 HORAS</v>
      </c>
    </row>
    <row r="93" spans="1:22" x14ac:dyDescent="0.35">
      <c r="A93" s="23" t="s">
        <v>1375</v>
      </c>
      <c r="B93" s="4" t="s">
        <v>813</v>
      </c>
      <c r="C93" s="23" t="s">
        <v>1376</v>
      </c>
      <c r="D93" t="s">
        <v>665</v>
      </c>
      <c r="E93" t="s">
        <v>669</v>
      </c>
      <c r="F93" t="s">
        <v>515</v>
      </c>
      <c r="G93" t="str">
        <f>VLOOKUP(A93,'directorio 3 ago 26'!$A$2:$J$658,3,FALSE)</f>
        <v xml:space="preserve">Fiscalía 2431 Penal Militar y Policial Delegada ante Juez Penal Militar y Policial de Conocimiento </v>
      </c>
      <c r="H93" t="s">
        <v>64</v>
      </c>
      <c r="I93" t="str">
        <f>VLOOKUP(A93,'directorio 3 ago 26'!$A$2:$J$658,4,FALSE)</f>
        <v>Pasto</v>
      </c>
      <c r="J93" t="s">
        <v>65</v>
      </c>
      <c r="K93" t="str">
        <f>VLOOKUP(A93,'directorio 3 ago 26'!$A$2:$J$658,5,FALSE)</f>
        <v>Nariño</v>
      </c>
      <c r="L93">
        <v>52</v>
      </c>
      <c r="M93">
        <f>VLOOKUP(Tabla22[[#This Row],[dptoTxt2]],dane!$A$2:$B$32,2,FALSE)</f>
        <v>52</v>
      </c>
      <c r="N93" t="s">
        <v>813</v>
      </c>
      <c r="P93">
        <v>2371</v>
      </c>
      <c r="Q93">
        <f>VLOOKUP(C93,'directorio 3 ago 26'!$A$2:$K$658,7,FALSE)</f>
        <v>0</v>
      </c>
      <c r="R93">
        <v>2371</v>
      </c>
      <c r="S93" t="s">
        <v>624</v>
      </c>
      <c r="T93" t="str">
        <f>VLOOKUP(A93,'directorio 3 ago 26'!$A$2:$J$658,9,FALSE)</f>
        <v>Carrera 6 No. 17 - 51. Frente al Parque Santander. Grupo de Caballería Mecanizado No. 3. “Gral. José Maria Cabal"</v>
      </c>
      <c r="U93" t="s">
        <v>1044</v>
      </c>
      <c r="V93" t="str">
        <f>VLOOKUP(A93,'directorio 3 ago 26'!$A$2:$J$658,10,FALSE)</f>
        <v>LUNES A VIERNES DE
08:00 A 18:00 HORAS</v>
      </c>
    </row>
    <row r="94" spans="1:22" x14ac:dyDescent="0.35">
      <c r="A94" t="s">
        <v>1379</v>
      </c>
      <c r="B94" s="5" t="s">
        <v>814</v>
      </c>
      <c r="C94" t="s">
        <v>1380</v>
      </c>
      <c r="D94" t="s">
        <v>665</v>
      </c>
      <c r="E94" t="s">
        <v>668</v>
      </c>
      <c r="F94" t="s">
        <v>516</v>
      </c>
      <c r="G94" t="str">
        <f>VLOOKUP(A94,'directorio 3 ago 26'!$A$2:$J$658,3,FALSE)</f>
        <v xml:space="preserve">Fiscalía 2432 Penal Militar y Policial Delegada ante Juez Penal Militar y Policial de Conocimiento </v>
      </c>
      <c r="H94" t="s">
        <v>64</v>
      </c>
      <c r="I94" t="str">
        <f>VLOOKUP(A94,'directorio 3 ago 26'!$A$2:$J$658,4,FALSE)</f>
        <v>Pasto</v>
      </c>
      <c r="J94" t="s">
        <v>65</v>
      </c>
      <c r="K94" t="str">
        <f>VLOOKUP(A94,'directorio 3 ago 26'!$A$2:$J$658,5,FALSE)</f>
        <v>Nariño</v>
      </c>
      <c r="L94">
        <v>52</v>
      </c>
      <c r="M94">
        <f>VLOOKUP(Tabla22[[#This Row],[dptoTxt2]],dane!$A$2:$B$32,2,FALSE)</f>
        <v>52</v>
      </c>
      <c r="N94" t="s">
        <v>814</v>
      </c>
      <c r="P94">
        <v>0</v>
      </c>
      <c r="Q94">
        <f>VLOOKUP(C94,'directorio 3 ago 26'!$A$2:$K$658,7,FALSE)</f>
        <v>0</v>
      </c>
      <c r="R94"/>
      <c r="S94" t="s">
        <v>624</v>
      </c>
      <c r="T94" t="str">
        <f>VLOOKUP(A94,'directorio 3 ago 26'!$A$2:$J$658,9,FALSE)</f>
        <v>Carrera 16 No. 21-300 - Novena Brigada. Batallón Tenerife</v>
      </c>
      <c r="U94" t="s">
        <v>1044</v>
      </c>
      <c r="V94" t="str">
        <f>VLOOKUP(A94,'directorio 3 ago 26'!$A$2:$J$658,10,FALSE)</f>
        <v>LUNES A VIERNES DE
08:00 A 18:00 HORAS</v>
      </c>
    </row>
    <row r="95" spans="1:22" x14ac:dyDescent="0.35">
      <c r="A95" s="23" t="s">
        <v>1382</v>
      </c>
      <c r="B95" s="4" t="s">
        <v>815</v>
      </c>
      <c r="C95" s="23" t="s">
        <v>1383</v>
      </c>
      <c r="D95" t="s">
        <v>665</v>
      </c>
      <c r="E95" t="s">
        <v>668</v>
      </c>
      <c r="F95" t="s">
        <v>517</v>
      </c>
      <c r="G95" t="str">
        <f>VLOOKUP(A95,'directorio 3 ago 26'!$A$2:$J$658,3,FALSE)</f>
        <v xml:space="preserve">Fiscalía 2433 Penal Militar y Policial Delegada ante Juez Penal Militar y Policial de Conocimiento </v>
      </c>
      <c r="H95" t="s">
        <v>54</v>
      </c>
      <c r="I95" t="str">
        <f>VLOOKUP(A95,'directorio 3 ago 26'!$A$2:$J$658,4,FALSE)</f>
        <v>Cali</v>
      </c>
      <c r="J95" t="s">
        <v>55</v>
      </c>
      <c r="K95" t="str">
        <f>VLOOKUP(A95,'directorio 3 ago 26'!$A$2:$J$658,5,FALSE)</f>
        <v>Valle del Cauca</v>
      </c>
      <c r="L95">
        <v>76</v>
      </c>
      <c r="M95">
        <f>VLOOKUP(Tabla22[[#This Row],[dptoTxt2]],dane!$A$2:$B$32,2,FALSE)</f>
        <v>76</v>
      </c>
      <c r="N95" t="s">
        <v>815</v>
      </c>
      <c r="P95">
        <v>0</v>
      </c>
      <c r="Q95">
        <f>VLOOKUP(C95,'directorio 3 ago 26'!$A$2:$K$658,7,FALSE)</f>
        <v>0</v>
      </c>
      <c r="R95"/>
      <c r="S95" t="s">
        <v>625</v>
      </c>
      <c r="T95" t="str">
        <f>VLOOKUP(A95,'directorio 3 ago 26'!$A$2:$J$658,9,FALSE)</f>
        <v>Centro Comercial Zulia (Servifree), 2do Piso.
Centro Nacional de Entrenamiento (CENAE) / Nilo — Cundinamarca.</v>
      </c>
      <c r="U95" t="s">
        <v>1044</v>
      </c>
      <c r="V95" t="str">
        <f>VLOOKUP(A95,'directorio 3 ago 26'!$A$2:$J$658,10,FALSE)</f>
        <v>LUNES A VIERNES DE
08:00 A 18:00 HORAS</v>
      </c>
    </row>
    <row r="96" spans="1:22" x14ac:dyDescent="0.35">
      <c r="A96" t="s">
        <v>1387</v>
      </c>
      <c r="B96" s="5" t="s">
        <v>816</v>
      </c>
      <c r="C96" t="s">
        <v>1388</v>
      </c>
      <c r="D96" t="s">
        <v>665</v>
      </c>
      <c r="E96" t="s">
        <v>669</v>
      </c>
      <c r="F96" t="s">
        <v>518</v>
      </c>
      <c r="G96" t="str">
        <f>VLOOKUP(A96,'directorio 3 ago 26'!$A$2:$J$658,3,FALSE)</f>
        <v xml:space="preserve">Fiscalía 2434 Penal Militar y Policial Delegada ante Juez Penal Militar y Policial de Conocimiento </v>
      </c>
      <c r="H96" t="s">
        <v>54</v>
      </c>
      <c r="I96" t="str">
        <f>VLOOKUP(A96,'directorio 3 ago 26'!$A$2:$J$658,4,FALSE)</f>
        <v>Buga</v>
      </c>
      <c r="J96" t="s">
        <v>55</v>
      </c>
      <c r="K96" t="str">
        <f>VLOOKUP(A96,'directorio 3 ago 26'!$A$2:$J$658,5,FALSE)</f>
        <v>Valle del Cauca</v>
      </c>
      <c r="L96">
        <v>76</v>
      </c>
      <c r="M96">
        <f>VLOOKUP(Tabla22[[#This Row],[dptoTxt2]],dane!$A$2:$B$32,2,FALSE)</f>
        <v>76</v>
      </c>
      <c r="N96" t="s">
        <v>816</v>
      </c>
      <c r="P96">
        <v>0</v>
      </c>
      <c r="Q96">
        <f>VLOOKUP(C96,'directorio 3 ago 26'!$A$2:$K$658,7,FALSE)</f>
        <v>0</v>
      </c>
      <c r="R96"/>
      <c r="S96" t="s">
        <v>79</v>
      </c>
      <c r="T96" t="str">
        <f>VLOOKUP(A96,'directorio 3 ago 26'!$A$2:$J$658,9,FALSE)</f>
        <v>Carrera 9 No. 6-25</v>
      </c>
      <c r="U96" t="s">
        <v>1044</v>
      </c>
      <c r="V96" t="str">
        <f>VLOOKUP(A96,'directorio 3 ago 26'!$A$2:$J$658,10,FALSE)</f>
        <v>LUNES A VIERNES DE
08:00 A 18:00 HORAS</v>
      </c>
    </row>
    <row r="97" spans="1:22" x14ac:dyDescent="0.35">
      <c r="A97" s="23" t="s">
        <v>1390</v>
      </c>
      <c r="B97" s="4" t="s">
        <v>817</v>
      </c>
      <c r="C97" s="23" t="s">
        <v>1391</v>
      </c>
      <c r="D97" t="s">
        <v>665</v>
      </c>
      <c r="E97" t="s">
        <v>668</v>
      </c>
      <c r="F97" t="s">
        <v>519</v>
      </c>
      <c r="G97" t="str">
        <f>VLOOKUP(A97,'directorio 3 ago 26'!$A$2:$J$658,3,FALSE)</f>
        <v xml:space="preserve">Fiscalía 2435 Penal Militar y Policial Delegada ante Juez Penal Militar y Policial de Conocimiento </v>
      </c>
      <c r="H97" t="s">
        <v>91</v>
      </c>
      <c r="I97" t="str">
        <f>VLOOKUP(A97,'directorio 3 ago 26'!$A$2:$J$658,4,FALSE)</f>
        <v>Buga</v>
      </c>
      <c r="J97" t="s">
        <v>55</v>
      </c>
      <c r="K97" t="str">
        <f>VLOOKUP(A97,'directorio 3 ago 26'!$A$2:$J$658,5,FALSE)</f>
        <v>Valle del Cauca</v>
      </c>
      <c r="L97">
        <v>76</v>
      </c>
      <c r="M97">
        <f>VLOOKUP(Tabla22[[#This Row],[dptoTxt2]],dane!$A$2:$B$32,2,FALSE)</f>
        <v>76</v>
      </c>
      <c r="N97" t="s">
        <v>817</v>
      </c>
      <c r="O97" s="1" t="s">
        <v>691</v>
      </c>
      <c r="P97">
        <v>0</v>
      </c>
      <c r="Q97">
        <f>VLOOKUP(C97,'directorio 3 ago 26'!$A$2:$K$658,7,FALSE)</f>
        <v>0</v>
      </c>
      <c r="R97"/>
      <c r="S97" t="s">
        <v>99</v>
      </c>
      <c r="T97" t="str">
        <f>VLOOKUP(A97,'directorio 3 ago 26'!$A$2:$J$658,9,FALSE)</f>
        <v>Kilómetro 1 Vía Al Mar. Brigada No. 17 del Ejército. Palacio de Justicia.</v>
      </c>
      <c r="U97" t="s">
        <v>1044</v>
      </c>
      <c r="V97" t="str">
        <f>VLOOKUP(A97,'directorio 3 ago 26'!$A$2:$J$658,10,FALSE)</f>
        <v>LUNES A VIERNES DE
08:00 A 17:00 HORAS</v>
      </c>
    </row>
    <row r="98" spans="1:22" x14ac:dyDescent="0.35">
      <c r="A98" t="s">
        <v>1394</v>
      </c>
      <c r="B98" s="5" t="s">
        <v>818</v>
      </c>
      <c r="C98" t="s">
        <v>1395</v>
      </c>
      <c r="D98" t="s">
        <v>665</v>
      </c>
      <c r="E98" t="s">
        <v>668</v>
      </c>
      <c r="F98" t="s">
        <v>520</v>
      </c>
      <c r="G98" t="str">
        <f>VLOOKUP(A98,'directorio 3 ago 26'!$A$2:$J$658,3,FALSE)</f>
        <v xml:space="preserve">Fiscalía 2436 Penal Militar y Policial Delegada ante Juez Penal Militar y Policial de Conocimiento </v>
      </c>
      <c r="H98" t="s">
        <v>62</v>
      </c>
      <c r="I98" t="str">
        <f>VLOOKUP(A98,'directorio 3 ago 26'!$A$2:$J$658,4,FALSE)</f>
        <v>Popayán</v>
      </c>
      <c r="J98" t="s">
        <v>63</v>
      </c>
      <c r="K98" t="str">
        <f>VLOOKUP(A98,'directorio 3 ago 26'!$A$2:$J$658,5,FALSE)</f>
        <v>Cauca</v>
      </c>
      <c r="L98">
        <v>19</v>
      </c>
      <c r="M98">
        <f>VLOOKUP(Tabla22[[#This Row],[dptoTxt2]],dane!$A$2:$B$32,2,FALSE)</f>
        <v>19</v>
      </c>
      <c r="N98" t="s">
        <v>818</v>
      </c>
      <c r="P98">
        <v>0</v>
      </c>
      <c r="Q98">
        <f>VLOOKUP(C98,'directorio 3 ago 26'!$A$2:$K$658,7,FALSE)</f>
        <v>0</v>
      </c>
      <c r="R98"/>
      <c r="S98" t="s">
        <v>413</v>
      </c>
      <c r="T98" t="str">
        <f>VLOOKUP(A98,'directorio 3 ago 26'!$A$2:$J$658,9,FALSE)</f>
        <v xml:space="preserve">Kilómetro 7 Vía Caucasia A Medellín. Batallón De Infantería No. 31. "Rifles". </v>
      </c>
      <c r="U98" t="s">
        <v>1044</v>
      </c>
      <c r="V98" t="str">
        <f>VLOOKUP(A98,'directorio 3 ago 26'!$A$2:$J$658,10,FALSE)</f>
        <v>LUNES A VIERNES DE
08:00 A 17:00 HORAS</v>
      </c>
    </row>
    <row r="99" spans="1:22" x14ac:dyDescent="0.35">
      <c r="A99" s="23" t="s">
        <v>571</v>
      </c>
      <c r="B99" s="4" t="s">
        <v>571</v>
      </c>
      <c r="C99" s="23"/>
      <c r="D99" t="s">
        <v>665</v>
      </c>
      <c r="E99" t="s">
        <v>668</v>
      </c>
      <c r="F99" t="s">
        <v>521</v>
      </c>
      <c r="G99" t="str">
        <f>VLOOKUP(A99,'directorio 3 ago 26'!$A$2:$J$658,3,FALSE)</f>
        <v xml:space="preserve">Fiscalía 2454 Penal Militar y Policial Delegada ante Juez Penal Militar y Policial de Conocimiento </v>
      </c>
      <c r="H99" t="s">
        <v>325</v>
      </c>
      <c r="I99" t="str">
        <f>VLOOKUP(A99,'directorio 3 ago 26'!$A$2:$J$658,4,FALSE)</f>
        <v>Carepa</v>
      </c>
      <c r="J99" t="s">
        <v>297</v>
      </c>
      <c r="K99" t="str">
        <f>VLOOKUP(A99,'directorio 3 ago 26'!$A$2:$J$658,5,FALSE)</f>
        <v>Antioquia</v>
      </c>
      <c r="L99">
        <v>5</v>
      </c>
      <c r="M99">
        <f>VLOOKUP(Tabla22[[#This Row],[dptoTxt2]],dane!$A$2:$B$32,2,FALSE)</f>
        <v>5</v>
      </c>
      <c r="N99" t="s">
        <v>571</v>
      </c>
      <c r="P99">
        <v>0</v>
      </c>
      <c r="Q99" t="e">
        <f>VLOOKUP(C99,'directorio 3 ago 26'!$A$2:$K$658,7,FALSE)</f>
        <v>#N/A</v>
      </c>
      <c r="R99"/>
      <c r="S99" t="s">
        <v>600</v>
      </c>
      <c r="T99" t="str">
        <f>VLOOKUP(A99,'directorio 3 ago 26'!$A$2:$J$658,9,FALSE)</f>
        <v>Avenida Sierra Chiquita Kilómetro 3 Vía Jaraquiel a Montería - Décimo Primera Brigada Ejército</v>
      </c>
      <c r="U99" t="s">
        <v>1044</v>
      </c>
      <c r="V99" t="str">
        <f>VLOOKUP(A99,'directorio 3 ago 26'!$A$2:$J$658,10,FALSE)</f>
        <v>LUNES A VIERNES DE
08:00 A 18:00 HORAS</v>
      </c>
    </row>
    <row r="100" spans="1:22" x14ac:dyDescent="0.35">
      <c r="A100" t="s">
        <v>572</v>
      </c>
      <c r="B100" s="5" t="s">
        <v>572</v>
      </c>
      <c r="D100" t="s">
        <v>665</v>
      </c>
      <c r="E100" t="s">
        <v>668</v>
      </c>
      <c r="F100" t="s">
        <v>522</v>
      </c>
      <c r="G100" t="str">
        <f>VLOOKUP(A100,'directorio 3 ago 26'!$A$2:$J$658,3,FALSE)</f>
        <v xml:space="preserve">Fiscalía 2455 Penal Militar y Policial Delegada ante Juez Penal Militar y Policial de Conocimiento </v>
      </c>
      <c r="H100" t="s">
        <v>346</v>
      </c>
      <c r="I100" t="str">
        <f>VLOOKUP(A100,'directorio 3 ago 26'!$A$2:$J$658,4,FALSE)</f>
        <v xml:space="preserve">Caucasia </v>
      </c>
      <c r="J100" t="s">
        <v>297</v>
      </c>
      <c r="K100" t="str">
        <f>VLOOKUP(A100,'directorio 3 ago 26'!$A$2:$J$658,5,FALSE)</f>
        <v>Antioquia</v>
      </c>
      <c r="L100">
        <v>5</v>
      </c>
      <c r="M100">
        <f>VLOOKUP(Tabla22[[#This Row],[dptoTxt2]],dane!$A$2:$B$32,2,FALSE)</f>
        <v>5</v>
      </c>
      <c r="N100" t="s">
        <v>572</v>
      </c>
      <c r="O100" s="1" t="s">
        <v>819</v>
      </c>
      <c r="P100">
        <v>0</v>
      </c>
      <c r="Q100" t="e">
        <f>VLOOKUP(C100,'directorio 3 ago 26'!$A$2:$K$658,7,FALSE)</f>
        <v>#N/A</v>
      </c>
      <c r="R100"/>
      <c r="S100" t="s">
        <v>430</v>
      </c>
      <c r="T100" t="str">
        <f>VLOOKUP(A100,'directorio 3 ago 26'!$A$2:$J$658,9,FALSE)</f>
        <v>Batallon de Ingenieros de combate No. 2 General "Javier y Vergara Velasco" Carrera Oriental Vía Aeropuerto. Cantón Militar de Malambo. Binar</v>
      </c>
      <c r="U100" t="s">
        <v>1044</v>
      </c>
      <c r="V100" t="str">
        <f>VLOOKUP(A100,'directorio 3 ago 26'!$A$2:$J$658,10,FALSE)</f>
        <v>LUNES A VIERNES DE
08:00 A 18:00 HORAS</v>
      </c>
    </row>
    <row r="101" spans="1:22" x14ac:dyDescent="0.35">
      <c r="A101" s="23" t="s">
        <v>1443</v>
      </c>
      <c r="B101" s="4" t="s">
        <v>820</v>
      </c>
      <c r="C101" s="23" t="s">
        <v>1971</v>
      </c>
      <c r="D101" t="s">
        <v>665</v>
      </c>
      <c r="E101" t="s">
        <v>668</v>
      </c>
      <c r="F101" t="s">
        <v>523</v>
      </c>
      <c r="G101" t="str">
        <f>VLOOKUP(A101,'directorio 3 ago 26'!$A$2:$J$658,3,FALSE)</f>
        <v xml:space="preserve">Fiscalía 2456 Penal Militar y Policial Delegada ante Juez Penal Militar y Policial de Conocimiento </v>
      </c>
      <c r="H101" t="s">
        <v>296</v>
      </c>
      <c r="I101" t="str">
        <f>VLOOKUP(A101,'directorio 3 ago 26'!$A$2:$J$658,4,FALSE)</f>
        <v>Medellín</v>
      </c>
      <c r="J101" t="s">
        <v>297</v>
      </c>
      <c r="K101" t="str">
        <f>VLOOKUP(A101,'directorio 3 ago 26'!$A$2:$J$658,5,FALSE)</f>
        <v>Antioquia</v>
      </c>
      <c r="L101">
        <v>5</v>
      </c>
      <c r="M101">
        <f>VLOOKUP(Tabla22[[#This Row],[dptoTxt2]],dane!$A$2:$B$32,2,FALSE)</f>
        <v>5</v>
      </c>
      <c r="N101" t="s">
        <v>820</v>
      </c>
      <c r="O101" s="1" t="s">
        <v>692</v>
      </c>
      <c r="P101">
        <v>0</v>
      </c>
      <c r="Q101" t="e">
        <f>VLOOKUP(C101,'directorio 3 ago 26'!$A$2:$K$658,7,FALSE)</f>
        <v>#N/A</v>
      </c>
      <c r="R101"/>
      <c r="S101" t="s">
        <v>626</v>
      </c>
      <c r="T101" t="str">
        <f>VLOOKUP(A101,'directorio 3 ago 26'!$A$2:$J$658,9,FALSE)</f>
        <v>Calle 79 No. 68-00 Batallón de Policía Militar No. 2</v>
      </c>
      <c r="U101" t="s">
        <v>1044</v>
      </c>
      <c r="V101" t="str">
        <f>VLOOKUP(A101,'directorio 3 ago 26'!$A$2:$J$658,10,FALSE)</f>
        <v>LUNES A VIERNES DE
08:00 A 18:00 HORAS</v>
      </c>
    </row>
    <row r="102" spans="1:22" x14ac:dyDescent="0.35">
      <c r="A102" t="s">
        <v>1449</v>
      </c>
      <c r="B102" s="5" t="s">
        <v>821</v>
      </c>
      <c r="C102" t="s">
        <v>1972</v>
      </c>
      <c r="D102" t="s">
        <v>665</v>
      </c>
      <c r="E102" t="s">
        <v>669</v>
      </c>
      <c r="F102" t="s">
        <v>524</v>
      </c>
      <c r="G102" t="str">
        <f>VLOOKUP(A102,'directorio 3 ago 26'!$A$2:$J$658,3,FALSE)</f>
        <v xml:space="preserve">Fiscalía 2457 Penal Militar y Policial Delegada ante Juez Penal Militar y Policial de Conocimiento </v>
      </c>
      <c r="H102" t="s">
        <v>296</v>
      </c>
      <c r="I102" t="str">
        <f>VLOOKUP(A102,'directorio 3 ago 26'!$A$2:$J$658,4,FALSE)</f>
        <v>Medellín</v>
      </c>
      <c r="J102" t="s">
        <v>297</v>
      </c>
      <c r="K102" t="str">
        <f>VLOOKUP(A102,'directorio 3 ago 26'!$A$2:$J$658,5,FALSE)</f>
        <v>Antioquia</v>
      </c>
      <c r="L102">
        <v>5</v>
      </c>
      <c r="M102">
        <f>VLOOKUP(Tabla22[[#This Row],[dptoTxt2]],dane!$A$2:$B$32,2,FALSE)</f>
        <v>5</v>
      </c>
      <c r="N102" t="s">
        <v>821</v>
      </c>
      <c r="P102">
        <v>0</v>
      </c>
      <c r="Q102" t="e">
        <f>VLOOKUP(C102,'directorio 3 ago 26'!$A$2:$K$658,7,FALSE)</f>
        <v>#N/A</v>
      </c>
      <c r="R102"/>
      <c r="S102" t="s">
        <v>627</v>
      </c>
      <c r="T102" t="str">
        <f>VLOOKUP(A102,'directorio 3 ago 26'!$A$2:$J$658,9,FALSE)</f>
        <v>Comando Policía Metropolitana de Barranquilla. Carrera 43 No. 47-53 Tercer Piso, Bloque administrativo.</v>
      </c>
      <c r="U102" t="s">
        <v>1044</v>
      </c>
      <c r="V102" t="str">
        <f>VLOOKUP(A102,'directorio 3 ago 26'!$A$2:$J$658,10,FALSE)</f>
        <v>LUNES A VIERNES DE
08:00 A 18:00 HORAS</v>
      </c>
    </row>
    <row r="103" spans="1:22" x14ac:dyDescent="0.35">
      <c r="A103" s="23" t="s">
        <v>573</v>
      </c>
      <c r="B103" s="4" t="s">
        <v>573</v>
      </c>
      <c r="C103" s="23"/>
      <c r="D103" t="s">
        <v>665</v>
      </c>
      <c r="E103" t="s">
        <v>669</v>
      </c>
      <c r="F103" t="s">
        <v>525</v>
      </c>
      <c r="G103" t="str">
        <f>VLOOKUP(A103,'directorio 3 ago 26'!$A$2:$J$658,3,FALSE)</f>
        <v xml:space="preserve">Fiscalía 2458 Penal Militar y Policial Delegada ante Juez Penal Militar y Policial de Conocimiento </v>
      </c>
      <c r="H103" t="s">
        <v>296</v>
      </c>
      <c r="I103" t="str">
        <f>VLOOKUP(A103,'directorio 3 ago 26'!$A$2:$J$658,4,FALSE)</f>
        <v>Medellín</v>
      </c>
      <c r="J103" t="s">
        <v>297</v>
      </c>
      <c r="K103" t="str">
        <f>VLOOKUP(A103,'directorio 3 ago 26'!$A$2:$J$658,5,FALSE)</f>
        <v>Antioquia</v>
      </c>
      <c r="L103">
        <v>5</v>
      </c>
      <c r="M103">
        <f>VLOOKUP(Tabla22[[#This Row],[dptoTxt2]],dane!$A$2:$B$32,2,FALSE)</f>
        <v>5</v>
      </c>
      <c r="N103" t="s">
        <v>573</v>
      </c>
      <c r="O103" s="1" t="s">
        <v>693</v>
      </c>
      <c r="P103">
        <v>2104</v>
      </c>
      <c r="Q103" t="e">
        <f>VLOOKUP(C103,'directorio 3 ago 26'!$A$2:$K$658,7,FALSE)</f>
        <v>#N/A</v>
      </c>
      <c r="R103">
        <v>2104</v>
      </c>
      <c r="S103" t="s">
        <v>628</v>
      </c>
      <c r="T103" t="str">
        <f>VLOOKUP(A103,'directorio 3 ago 26'!$A$2:$J$658,9,FALSE)</f>
        <v xml:space="preserve">Carrera 2 No. 2 – 10. Avenida San Martin. Barrio: Bocagrande. Batallón De Infantería De Marina No. 12. </v>
      </c>
      <c r="U103" t="s">
        <v>1044</v>
      </c>
      <c r="V103" t="str">
        <f>VLOOKUP(A103,'directorio 3 ago 26'!$A$2:$J$658,10,FALSE)</f>
        <v>LUNES A VIERNES DE
08:00 A 18:00 HORAS</v>
      </c>
    </row>
    <row r="104" spans="1:22" x14ac:dyDescent="0.35">
      <c r="A104" t="s">
        <v>574</v>
      </c>
      <c r="B104" s="5" t="s">
        <v>574</v>
      </c>
      <c r="D104" t="s">
        <v>665</v>
      </c>
      <c r="E104" t="s">
        <v>668</v>
      </c>
      <c r="F104" t="s">
        <v>526</v>
      </c>
      <c r="G104" t="str">
        <f>VLOOKUP(A104,'directorio 3 ago 26'!$A$2:$J$658,3,FALSE)</f>
        <v xml:space="preserve">Fiscalía 2459 Penal Militar y Policial Delegada ante Juez Penal Militar y Policial de Conocimiento </v>
      </c>
      <c r="H104" t="s">
        <v>296</v>
      </c>
      <c r="I104" t="str">
        <f>VLOOKUP(A104,'directorio 3 ago 26'!$A$2:$J$658,4,FALSE)</f>
        <v>Medellín</v>
      </c>
      <c r="J104" t="s">
        <v>297</v>
      </c>
      <c r="K104" t="str">
        <f>VLOOKUP(A104,'directorio 3 ago 26'!$A$2:$J$658,5,FALSE)</f>
        <v>Antioquia</v>
      </c>
      <c r="L104">
        <v>5</v>
      </c>
      <c r="M104">
        <f>VLOOKUP(Tabla22[[#This Row],[dptoTxt2]],dane!$A$2:$B$32,2,FALSE)</f>
        <v>5</v>
      </c>
      <c r="N104" t="s">
        <v>574</v>
      </c>
      <c r="O104" s="1" t="s">
        <v>694</v>
      </c>
      <c r="P104">
        <v>0</v>
      </c>
      <c r="Q104" t="e">
        <f>VLOOKUP(C104,'directorio 3 ago 26'!$A$2:$K$658,7,FALSE)</f>
        <v>#N/A</v>
      </c>
      <c r="R104"/>
      <c r="S104" t="s">
        <v>385</v>
      </c>
      <c r="T104" t="str">
        <f>VLOOKUP(A104,'directorio 3 ago 26'!$A$2:$J$658,9,FALSE)</f>
        <v>Carrera 24 No. 25A - 09 Tercer piso - Barrio Manga / piso 3
Instalaciones Metropolitana de Policía de Cartagena</v>
      </c>
      <c r="U104" t="s">
        <v>1044</v>
      </c>
      <c r="V104" t="str">
        <f>VLOOKUP(A104,'directorio 3 ago 26'!$A$2:$J$658,10,FALSE)</f>
        <v>LUNES A VIERNES DE
08:00 A 18:00 HORAS</v>
      </c>
    </row>
    <row r="105" spans="1:22" x14ac:dyDescent="0.35">
      <c r="A105" s="23" t="s">
        <v>575</v>
      </c>
      <c r="B105" s="4" t="s">
        <v>575</v>
      </c>
      <c r="C105" s="23"/>
      <c r="D105" t="s">
        <v>665</v>
      </c>
      <c r="E105" t="s">
        <v>668</v>
      </c>
      <c r="F105" t="s">
        <v>527</v>
      </c>
      <c r="G105" t="str">
        <f>VLOOKUP(A105,'directorio 3 ago 26'!$A$2:$J$658,3,FALSE)</f>
        <v xml:space="preserve">Fiscalía 2462 Penal Militar y Policial Delegada ante Juez Penal Militar y Policial de Conocimiento </v>
      </c>
      <c r="H105" t="s">
        <v>306</v>
      </c>
      <c r="I105" t="str">
        <f>VLOOKUP(A105,'directorio 3 ago 26'!$A$2:$J$658,4,FALSE)</f>
        <v>Puerto Berrío</v>
      </c>
      <c r="J105" t="s">
        <v>297</v>
      </c>
      <c r="K105" t="str">
        <f>VLOOKUP(A105,'directorio 3 ago 26'!$A$2:$J$658,5,FALSE)</f>
        <v>Antioquia</v>
      </c>
      <c r="L105">
        <v>5</v>
      </c>
      <c r="M105">
        <f>VLOOKUP(Tabla22[[#This Row],[dptoTxt2]],dane!$A$2:$B$32,2,FALSE)</f>
        <v>5</v>
      </c>
      <c r="N105" t="s">
        <v>575</v>
      </c>
      <c r="O105" s="1" t="s">
        <v>695</v>
      </c>
      <c r="P105">
        <v>2177</v>
      </c>
      <c r="Q105" t="e">
        <f>VLOOKUP(C105,'directorio 3 ago 26'!$A$2:$K$658,7,FALSE)</f>
        <v>#N/A</v>
      </c>
      <c r="R105">
        <v>2177</v>
      </c>
      <c r="S105" t="s">
        <v>427</v>
      </c>
      <c r="T105" t="str">
        <f>VLOOKUP(A105,'directorio 3 ago 26'!$A$2:$J$658,9,FALSE)</f>
        <v>Carerra 4 Calle 34 Vía al rodadero - Batallón de Infanteria General Jose María Cordova</v>
      </c>
      <c r="U105" t="s">
        <v>1044</v>
      </c>
      <c r="V105" t="str">
        <f>VLOOKUP(A105,'directorio 3 ago 26'!$A$2:$J$658,10,FALSE)</f>
        <v>LUNES A VIERNES DE
08:00 A 18:00 HORAS</v>
      </c>
    </row>
    <row r="106" spans="1:22" x14ac:dyDescent="0.35">
      <c r="A106" t="s">
        <v>576</v>
      </c>
      <c r="B106" s="5" t="s">
        <v>576</v>
      </c>
      <c r="D106" t="s">
        <v>665</v>
      </c>
      <c r="E106" t="s">
        <v>668</v>
      </c>
      <c r="F106" t="s">
        <v>528</v>
      </c>
      <c r="G106" t="str">
        <f>VLOOKUP(A106,'directorio 3 ago 26'!$A$2:$J$658,3,FALSE)</f>
        <v xml:space="preserve">Fiscalía 2463 Penal Militar y Policial Delegada ante Juez Penal Militar y Policial de Conocimiento </v>
      </c>
      <c r="H106" t="s">
        <v>323</v>
      </c>
      <c r="I106" t="str">
        <f>VLOOKUP(A106,'directorio 3 ago 26'!$A$2:$J$658,4,FALSE)</f>
        <v>Rionegro</v>
      </c>
      <c r="J106" t="s">
        <v>297</v>
      </c>
      <c r="K106" t="str">
        <f>VLOOKUP(A106,'directorio 3 ago 26'!$A$2:$J$658,5,FALSE)</f>
        <v>Antioquia</v>
      </c>
      <c r="L106">
        <v>5</v>
      </c>
      <c r="M106">
        <f>VLOOKUP(Tabla22[[#This Row],[dptoTxt2]],dane!$A$2:$B$32,2,FALSE)</f>
        <v>5</v>
      </c>
      <c r="N106" t="s">
        <v>576</v>
      </c>
      <c r="P106">
        <v>2167</v>
      </c>
      <c r="Q106" t="e">
        <f>VLOOKUP(C106,'directorio 3 ago 26'!$A$2:$K$658,7,FALSE)</f>
        <v>#N/A</v>
      </c>
      <c r="R106">
        <v>2167</v>
      </c>
      <c r="S106" t="s">
        <v>629</v>
      </c>
      <c r="T106" t="str">
        <f>VLOOKUP(A106,'directorio 3 ago 26'!$A$2:$J$658,9,FALSE)</f>
        <v>Carerra 4 Calle 34 Vía al rodadero - Batallón de Infanteria General Jose María Cordova</v>
      </c>
      <c r="U106" t="s">
        <v>1044</v>
      </c>
      <c r="V106" t="str">
        <f>VLOOKUP(A106,'directorio 3 ago 26'!$A$2:$J$658,10,FALSE)</f>
        <v>LUNES A VIERNES DE
08:00 A 18:00 HORAS</v>
      </c>
    </row>
    <row r="107" spans="1:22" x14ac:dyDescent="0.35">
      <c r="A107" s="23" t="s">
        <v>577</v>
      </c>
      <c r="B107" s="4" t="s">
        <v>577</v>
      </c>
      <c r="C107" s="23"/>
      <c r="D107" t="s">
        <v>665</v>
      </c>
      <c r="E107" t="s">
        <v>668</v>
      </c>
      <c r="F107" t="s">
        <v>529</v>
      </c>
      <c r="G107" t="str">
        <f>VLOOKUP(A107,'directorio 3 ago 26'!$A$2:$J$658,3,FALSE)</f>
        <v xml:space="preserve">Fiscalía 2464 Penal Militar y Policial Delegada ante Juez Penal Militar y Policial de Conocimiento </v>
      </c>
      <c r="H107" t="s">
        <v>323</v>
      </c>
      <c r="I107" t="str">
        <f>VLOOKUP(A107,'directorio 3 ago 26'!$A$2:$J$658,4,FALSE)</f>
        <v>Rionegro</v>
      </c>
      <c r="J107" t="s">
        <v>297</v>
      </c>
      <c r="K107" t="str">
        <f>VLOOKUP(A107,'directorio 3 ago 26'!$A$2:$J$658,5,FALSE)</f>
        <v>Antioquia</v>
      </c>
      <c r="L107">
        <v>5</v>
      </c>
      <c r="M107">
        <f>VLOOKUP(Tabla22[[#This Row],[dptoTxt2]],dane!$A$2:$B$32,2,FALSE)</f>
        <v>5</v>
      </c>
      <c r="N107" t="s">
        <v>577</v>
      </c>
      <c r="O107" s="1" t="s">
        <v>696</v>
      </c>
      <c r="P107">
        <v>0</v>
      </c>
      <c r="Q107" t="e">
        <f>VLOOKUP(C107,'directorio 3 ago 26'!$A$2:$K$658,7,FALSE)</f>
        <v>#N/A</v>
      </c>
      <c r="R107"/>
      <c r="S107" t="s">
        <v>630</v>
      </c>
      <c r="T107" t="str">
        <f>VLOOKUP(A107,'directorio 3 ago 26'!$A$2:$J$658,9,FALSE)</f>
        <v xml:space="preserve"> Kilómetro 1 Vía La Mesa Valledupar Batallón de Artillería No. 2. "La Popa".</v>
      </c>
      <c r="U107" t="s">
        <v>1044</v>
      </c>
      <c r="V107" t="str">
        <f>VLOOKUP(A107,'directorio 3 ago 26'!$A$2:$J$658,10,FALSE)</f>
        <v>LUNES A VIERNES DE
08:00 A 18:00 HORAS</v>
      </c>
    </row>
    <row r="108" spans="1:22" x14ac:dyDescent="0.35">
      <c r="A108" t="s">
        <v>578</v>
      </c>
      <c r="B108" s="5" t="s">
        <v>578</v>
      </c>
      <c r="D108" t="s">
        <v>665</v>
      </c>
      <c r="E108" t="s">
        <v>669</v>
      </c>
      <c r="F108" t="s">
        <v>530</v>
      </c>
      <c r="G108" t="str">
        <f>VLOOKUP(A108,'directorio 3 ago 26'!$A$2:$J$658,3,FALSE)</f>
        <v xml:space="preserve">Fiscalía 2465 Penal Militar y Policial Delegada ante Juez Penal Militar y Policial de Conocimiento </v>
      </c>
      <c r="H108" t="s">
        <v>312</v>
      </c>
      <c r="I108" t="str">
        <f>VLOOKUP(A108,'directorio 3 ago 26'!$A$2:$J$658,4,FALSE)</f>
        <v>Quibdó</v>
      </c>
      <c r="J108" t="s">
        <v>313</v>
      </c>
      <c r="K108" t="str">
        <f>VLOOKUP(A108,'directorio 3 ago 26'!$A$2:$J$658,5,FALSE)</f>
        <v>Chocó</v>
      </c>
      <c r="L108">
        <v>27</v>
      </c>
      <c r="M108">
        <f>VLOOKUP(Tabla22[[#This Row],[dptoTxt2]],dane!$A$2:$B$32,2,FALSE)</f>
        <v>27</v>
      </c>
      <c r="N108" t="s">
        <v>578</v>
      </c>
      <c r="P108">
        <v>0</v>
      </c>
      <c r="Q108" t="e">
        <f>VLOOKUP(C108,'directorio 3 ago 26'!$A$2:$K$658,7,FALSE)</f>
        <v>#N/A</v>
      </c>
      <c r="R108"/>
      <c r="S108" t="s">
        <v>451</v>
      </c>
      <c r="T108" t="str">
        <f>VLOOKUP(A108,'directorio 3 ago 26'!$A$2:$J$658,9,FALSE)</f>
        <v xml:space="preserve"> Kilómetro 1 Vía La Mesa Valledupar Batallón de Artillería No. 2. "La Popa".</v>
      </c>
      <c r="U108" t="s">
        <v>1044</v>
      </c>
      <c r="V108" t="str">
        <f>VLOOKUP(A108,'directorio 3 ago 26'!$A$2:$J$658,10,FALSE)</f>
        <v>LUNES A VIERNES DE
08:00 A 18:00 HORAS</v>
      </c>
    </row>
    <row r="109" spans="1:22" x14ac:dyDescent="0.35">
      <c r="A109" s="23" t="s">
        <v>556</v>
      </c>
      <c r="B109" s="4" t="s">
        <v>556</v>
      </c>
      <c r="C109" s="23"/>
      <c r="D109" t="s">
        <v>665</v>
      </c>
      <c r="E109" t="s">
        <v>669</v>
      </c>
      <c r="F109" t="s">
        <v>531</v>
      </c>
      <c r="G109" t="str">
        <f>VLOOKUP(A109,'directorio 3 ago 26'!$A$2:$J$658,3,FALSE)</f>
        <v xml:space="preserve">Fiscalía 2468 Penal Militar y Policial Delegada ante Juez Penal Militar y Policial de Conocimiento </v>
      </c>
      <c r="H109" t="s">
        <v>361</v>
      </c>
      <c r="I109" t="str">
        <f>VLOOKUP(A109,'directorio 3 ago 26'!$A$2:$J$658,4,FALSE)</f>
        <v>Montería</v>
      </c>
      <c r="J109" t="s">
        <v>362</v>
      </c>
      <c r="K109" t="str">
        <f>VLOOKUP(A109,'directorio 3 ago 26'!$A$2:$J$658,5,FALSE)</f>
        <v>Córdoba</v>
      </c>
      <c r="L109">
        <v>23</v>
      </c>
      <c r="M109">
        <f>VLOOKUP(Tabla22[[#This Row],[dptoTxt2]],dane!$A$2:$B$32,2,FALSE)</f>
        <v>23</v>
      </c>
      <c r="N109" t="s">
        <v>556</v>
      </c>
      <c r="P109">
        <v>0</v>
      </c>
      <c r="Q109" t="e">
        <f>VLOOKUP(C109,'directorio 3 ago 26'!$A$2:$K$658,7,FALSE)</f>
        <v>#N/A</v>
      </c>
      <c r="R109"/>
      <c r="S109" t="s">
        <v>613</v>
      </c>
      <c r="T109" t="str">
        <f>VLOOKUP(A109,'directorio 3 ago 26'!$A$2:$J$658,9,FALSE)</f>
        <v>Carrera 19 No. 25 - 116 Piso 2 / Comando de Departamento de Policía Sucre</v>
      </c>
      <c r="U109" t="s">
        <v>1044</v>
      </c>
      <c r="V109" t="str">
        <f>VLOOKUP(A109,'directorio 3 ago 26'!$A$2:$J$658,10,FALSE)</f>
        <v>LUNES A VIERNES DE
08:00 A 18:00 HORAS</v>
      </c>
    </row>
    <row r="110" spans="1:22" x14ac:dyDescent="0.35">
      <c r="A110" t="s">
        <v>579</v>
      </c>
      <c r="B110" s="5" t="s">
        <v>579</v>
      </c>
      <c r="D110" t="s">
        <v>665</v>
      </c>
      <c r="E110" t="s">
        <v>668</v>
      </c>
      <c r="F110" t="s">
        <v>532</v>
      </c>
      <c r="G110" t="str">
        <f>VLOOKUP(A110,'directorio 3 ago 26'!$A$2:$J$658,3,FALSE)</f>
        <v xml:space="preserve">Fiscalía 2469 Penal Militar y Policial Delegada ante Juez Penal Militar y Policial de Conocimiento </v>
      </c>
      <c r="H110" t="s">
        <v>317</v>
      </c>
      <c r="I110" t="str">
        <f>VLOOKUP(A110,'directorio 3 ago 26'!$A$2:$J$658,4,FALSE)</f>
        <v>Malambo</v>
      </c>
      <c r="J110" t="s">
        <v>310</v>
      </c>
      <c r="K110" t="str">
        <f>VLOOKUP(A110,'directorio 3 ago 26'!$A$2:$J$658,5,FALSE)</f>
        <v>Atlántico</v>
      </c>
      <c r="L110">
        <v>8</v>
      </c>
      <c r="M110">
        <f>VLOOKUP(Tabla22[[#This Row],[dptoTxt2]],dane!$A$2:$B$32,2,FALSE)</f>
        <v>8</v>
      </c>
      <c r="N110" t="s">
        <v>579</v>
      </c>
      <c r="O110" s="1" t="s">
        <v>822</v>
      </c>
      <c r="P110">
        <v>0</v>
      </c>
      <c r="Q110" t="e">
        <f>VLOOKUP(C110,'directorio 3 ago 26'!$A$2:$K$658,7,FALSE)</f>
        <v>#N/A</v>
      </c>
      <c r="R110"/>
      <c r="S110" t="s">
        <v>397</v>
      </c>
      <c r="T110" t="str">
        <f>VLOOKUP(A110,'directorio 3 ago 26'!$A$2:$J$658,9,FALSE)</f>
        <v>Avenida 1 Vía Al Pórtico. Canton Militar San Jorge Comando especifico del Norte de santander</v>
      </c>
      <c r="U110" t="s">
        <v>1044</v>
      </c>
      <c r="V110" t="str">
        <f>VLOOKUP(A110,'directorio 3 ago 26'!$A$2:$J$658,10,FALSE)</f>
        <v>LUNES A VIERNES DE
08:00 A 17:00 HORAS</v>
      </c>
    </row>
    <row r="111" spans="1:22" x14ac:dyDescent="0.35">
      <c r="A111" s="23" t="s">
        <v>1478</v>
      </c>
      <c r="B111" s="4" t="s">
        <v>823</v>
      </c>
      <c r="C111" s="23" t="s">
        <v>1787</v>
      </c>
      <c r="D111" t="s">
        <v>665</v>
      </c>
      <c r="E111" t="s">
        <v>668</v>
      </c>
      <c r="F111" t="s">
        <v>533</v>
      </c>
      <c r="G111" t="str">
        <f>VLOOKUP(A111,'directorio 3 ago 26'!$A$2:$J$658,3,FALSE)</f>
        <v xml:space="preserve">Fiscalía 2470 Penal Militar y Policial Delegada ante Juez Penal Militar y Policial de Conocimiento </v>
      </c>
      <c r="H111" t="s">
        <v>309</v>
      </c>
      <c r="I111" t="str">
        <f>VLOOKUP(A111,'directorio 3 ago 26'!$A$2:$J$658,4,FALSE)</f>
        <v>Barranquilla</v>
      </c>
      <c r="J111" t="s">
        <v>310</v>
      </c>
      <c r="K111" t="str">
        <f>VLOOKUP(A111,'directorio 3 ago 26'!$A$2:$J$658,5,FALSE)</f>
        <v>Atlántico</v>
      </c>
      <c r="L111">
        <v>8</v>
      </c>
      <c r="M111">
        <f>VLOOKUP(Tabla22[[#This Row],[dptoTxt2]],dane!$A$2:$B$32,2,FALSE)</f>
        <v>8</v>
      </c>
      <c r="N111" t="s">
        <v>823</v>
      </c>
      <c r="O111" s="1" t="s">
        <v>697</v>
      </c>
      <c r="P111">
        <v>0</v>
      </c>
      <c r="Q111">
        <f>VLOOKUP(C111,'directorio 3 ago 26'!$A$2:$K$658,7,FALSE)</f>
        <v>2235</v>
      </c>
      <c r="R111"/>
      <c r="S111" t="s">
        <v>631</v>
      </c>
      <c r="T111" t="str">
        <f>VLOOKUP(A111,'directorio 3 ago 26'!$A$2:$J$658,9,FALSE)</f>
        <v>Avenida 1 Vía Al Pórtico. Canton Militar San Jorge Comando especifico del Norte de santander</v>
      </c>
      <c r="U111" t="s">
        <v>1044</v>
      </c>
      <c r="V111" t="str">
        <f>VLOOKUP(A111,'directorio 3 ago 26'!$A$2:$J$658,10,FALSE)</f>
        <v>LUNES A VIERNES DE
08:00 A 17:00 HORAS</v>
      </c>
    </row>
    <row r="112" spans="1:22" x14ac:dyDescent="0.35">
      <c r="A112" t="s">
        <v>580</v>
      </c>
      <c r="B112" s="5" t="s">
        <v>580</v>
      </c>
      <c r="D112" t="s">
        <v>665</v>
      </c>
      <c r="E112" t="s">
        <v>669</v>
      </c>
      <c r="F112" t="s">
        <v>534</v>
      </c>
      <c r="G112" t="str">
        <f>VLOOKUP(A112,'directorio 3 ago 26'!$A$2:$J$658,3,FALSE)</f>
        <v xml:space="preserve">Fiscalía 2471 Penal Militar y Policial Delegada ante Juez Penal Militar y Policial de Conocimiento </v>
      </c>
      <c r="H112" t="s">
        <v>309</v>
      </c>
      <c r="I112" t="str">
        <f>VLOOKUP(A112,'directorio 3 ago 26'!$A$2:$J$658,4,FALSE)</f>
        <v>Barranquilla</v>
      </c>
      <c r="J112" t="s">
        <v>310</v>
      </c>
      <c r="K112" t="str">
        <f>VLOOKUP(A112,'directorio 3 ago 26'!$A$2:$J$658,5,FALSE)</f>
        <v>Atlántico</v>
      </c>
      <c r="L112">
        <v>8</v>
      </c>
      <c r="M112">
        <f>VLOOKUP(Tabla22[[#This Row],[dptoTxt2]],dane!$A$2:$B$32,2,FALSE)</f>
        <v>8</v>
      </c>
      <c r="N112" t="s">
        <v>580</v>
      </c>
      <c r="P112">
        <v>2370</v>
      </c>
      <c r="Q112" t="e">
        <f>VLOOKUP(C112,'directorio 3 ago 26'!$A$2:$K$658,7,FALSE)</f>
        <v>#N/A</v>
      </c>
      <c r="R112">
        <v>2370</v>
      </c>
      <c r="S112" t="s">
        <v>448</v>
      </c>
      <c r="T112" t="str">
        <f>VLOOKUP(A112,'directorio 3 ago 26'!$A$2:$J$658,9,FALSE)</f>
        <v xml:space="preserve"> Kilómetro 3 Vía Ocaña - Cúcuta. Instalaciones Batallón de Infantería No.15. "Gr. Francisco De Paula Santander".    </v>
      </c>
      <c r="U112" t="s">
        <v>1044</v>
      </c>
      <c r="V112" t="str">
        <f>VLOOKUP(A112,'directorio 3 ago 26'!$A$2:$J$658,10,FALSE)</f>
        <v>LUNES A VIERNES DE
08:00 A 17:00 HORAS</v>
      </c>
    </row>
    <row r="113" spans="1:22" x14ac:dyDescent="0.35">
      <c r="A113" s="23" t="s">
        <v>581</v>
      </c>
      <c r="B113" s="4" t="s">
        <v>581</v>
      </c>
      <c r="C113" s="23"/>
      <c r="D113" t="s">
        <v>665</v>
      </c>
      <c r="E113" t="s">
        <v>668</v>
      </c>
      <c r="F113" t="s">
        <v>535</v>
      </c>
      <c r="G113" t="str">
        <f>VLOOKUP(A113,'directorio 3 ago 26'!$A$2:$J$658,3,FALSE)</f>
        <v xml:space="preserve">Fiscalía 2472 Penal Militar y Policial Delegada ante Juez Penal Militar y Policial de Conocimiento </v>
      </c>
      <c r="H113" t="s">
        <v>348</v>
      </c>
      <c r="I113" t="str">
        <f>VLOOKUP(A113,'directorio 3 ago 26'!$A$2:$J$658,4,FALSE)</f>
        <v>Cartagena</v>
      </c>
      <c r="J113" t="s">
        <v>349</v>
      </c>
      <c r="K113" t="str">
        <f>VLOOKUP(A113,'directorio 3 ago 26'!$A$2:$J$658,5,FALSE)</f>
        <v>Bolívar</v>
      </c>
      <c r="L113">
        <v>13</v>
      </c>
      <c r="M113">
        <f>VLOOKUP(Tabla22[[#This Row],[dptoTxt2]],dane!$A$2:$B$32,2,FALSE)</f>
        <v>13</v>
      </c>
      <c r="N113" t="s">
        <v>581</v>
      </c>
      <c r="P113">
        <v>0</v>
      </c>
      <c r="Q113" t="e">
        <f>VLOOKUP(C113,'directorio 3 ago 26'!$A$2:$K$658,7,FALSE)</f>
        <v>#N/A</v>
      </c>
      <c r="R113"/>
      <c r="S113" t="s">
        <v>432</v>
      </c>
      <c r="T113" t="str">
        <f>VLOOKUP(A113,'directorio 3 ago 26'!$A$2:$J$658,9,FALSE)</f>
        <v>Calle 14 No. 32 - 00 Batallon de Ingenieros Caldas (Guardia) Detrás del estadio</v>
      </c>
      <c r="U113" t="s">
        <v>1044</v>
      </c>
      <c r="V113" t="str">
        <f>VLOOKUP(A113,'directorio 3 ago 26'!$A$2:$J$658,10,FALSE)</f>
        <v>LUNES A VIERNES DE
08:00 A 18:00 HORAS</v>
      </c>
    </row>
    <row r="114" spans="1:22" x14ac:dyDescent="0.35">
      <c r="A114" t="s">
        <v>1486</v>
      </c>
      <c r="B114" s="5" t="s">
        <v>824</v>
      </c>
      <c r="C114" t="s">
        <v>1973</v>
      </c>
      <c r="D114" t="s">
        <v>665</v>
      </c>
      <c r="E114" t="s">
        <v>669</v>
      </c>
      <c r="F114" t="s">
        <v>536</v>
      </c>
      <c r="G114" t="str">
        <f>VLOOKUP(A114,'directorio 3 ago 26'!$A$2:$J$658,3,FALSE)</f>
        <v xml:space="preserve">Fiscalía 2473 Penal Militar y Policial Delegada ante Juez Penal Militar y Policial de Conocimiento </v>
      </c>
      <c r="H114" t="s">
        <v>348</v>
      </c>
      <c r="I114" t="str">
        <f>VLOOKUP(A114,'directorio 3 ago 26'!$A$2:$J$658,4,FALSE)</f>
        <v>Cartagena</v>
      </c>
      <c r="J114" t="s">
        <v>349</v>
      </c>
      <c r="K114" t="str">
        <f>VLOOKUP(A114,'directorio 3 ago 26'!$A$2:$J$658,5,FALSE)</f>
        <v>Bolívar</v>
      </c>
      <c r="L114">
        <v>13</v>
      </c>
      <c r="M114">
        <f>VLOOKUP(Tabla22[[#This Row],[dptoTxt2]],dane!$A$2:$B$32,2,FALSE)</f>
        <v>13</v>
      </c>
      <c r="N114" t="s">
        <v>824</v>
      </c>
      <c r="P114">
        <v>0</v>
      </c>
      <c r="Q114" t="e">
        <f>VLOOKUP(C114,'directorio 3 ago 26'!$A$2:$K$658,7,FALSE)</f>
        <v>#N/A</v>
      </c>
      <c r="R114"/>
      <c r="S114" t="s">
        <v>457</v>
      </c>
      <c r="T114" t="str">
        <f>VLOOKUP(A114,'directorio 3 ago 26'!$A$2:$J$658,9,FALSE)</f>
        <v>Calle 14 No. 32 - 00 Batallon de Ingenieros Caldas (Guardia) Detrás del estadio</v>
      </c>
      <c r="U114" t="s">
        <v>1044</v>
      </c>
      <c r="V114" t="str">
        <f>VLOOKUP(A114,'directorio 3 ago 26'!$A$2:$J$658,10,FALSE)</f>
        <v>LUNES A VIERNES DE
08:00 A 18:00 HORAS</v>
      </c>
    </row>
    <row r="115" spans="1:22" x14ac:dyDescent="0.35">
      <c r="A115" s="23" t="s">
        <v>582</v>
      </c>
      <c r="B115" s="4" t="s">
        <v>582</v>
      </c>
      <c r="C115" s="23"/>
      <c r="D115" t="s">
        <v>665</v>
      </c>
      <c r="E115" t="s">
        <v>669</v>
      </c>
      <c r="F115" t="s">
        <v>537</v>
      </c>
      <c r="G115" t="str">
        <f>VLOOKUP(A115,'directorio 3 ago 26'!$A$2:$J$658,3,FALSE)</f>
        <v xml:space="preserve">Fiscalía 2474 Penal Militar y Policial Delegada ante Juez Penal Militar y Policial de Conocimiento </v>
      </c>
      <c r="H115" t="s">
        <v>318</v>
      </c>
      <c r="I115" t="str">
        <f>VLOOKUP(A115,'directorio 3 ago 26'!$A$2:$J$658,4,FALSE)</f>
        <v>Santa Marta</v>
      </c>
      <c r="J115" t="s">
        <v>319</v>
      </c>
      <c r="K115" t="str">
        <f>VLOOKUP(A115,'directorio 3 ago 26'!$A$2:$J$658,5,FALSE)</f>
        <v>Magdalena</v>
      </c>
      <c r="L115">
        <v>47</v>
      </c>
      <c r="M115">
        <f>VLOOKUP(Tabla22[[#This Row],[dptoTxt2]],dane!$A$2:$B$32,2,FALSE)</f>
        <v>47</v>
      </c>
      <c r="N115" t="s">
        <v>582</v>
      </c>
      <c r="P115">
        <v>0</v>
      </c>
      <c r="Q115" t="e">
        <f>VLOOKUP(C115,'directorio 3 ago 26'!$A$2:$K$658,7,FALSE)</f>
        <v>#N/A</v>
      </c>
      <c r="R115"/>
      <c r="T115" t="str">
        <f>VLOOKUP(A115,'directorio 3 ago 26'!$A$2:$J$658,9,FALSE)</f>
        <v>Calle 14 No. 32 - 00 Batallon de Ingenieros Caldas (Guardia) Detrás del estadio</v>
      </c>
      <c r="U115" t="s">
        <v>1044</v>
      </c>
      <c r="V115" t="str">
        <f>VLOOKUP(A115,'directorio 3 ago 26'!$A$2:$J$658,10,FALSE)</f>
        <v>LUNES A VIERNES DE
08:00 A 18:00 HORAS</v>
      </c>
    </row>
    <row r="116" spans="1:22" x14ac:dyDescent="0.35">
      <c r="A116" t="s">
        <v>583</v>
      </c>
      <c r="B116" s="5" t="s">
        <v>583</v>
      </c>
      <c r="D116" t="s">
        <v>665</v>
      </c>
      <c r="E116" t="s">
        <v>668</v>
      </c>
      <c r="F116" t="s">
        <v>538</v>
      </c>
      <c r="G116" t="str">
        <f>VLOOKUP(A116,'directorio 3 ago 26'!$A$2:$J$658,3,FALSE)</f>
        <v xml:space="preserve">Fiscalía 2475 Penal Militar y Policial Delegada ante Juez Penal Militar y Policial de Conocimiento </v>
      </c>
      <c r="H116" t="s">
        <v>318</v>
      </c>
      <c r="I116" t="str">
        <f>VLOOKUP(A116,'directorio 3 ago 26'!$A$2:$J$658,4,FALSE)</f>
        <v>Santa Marta</v>
      </c>
      <c r="J116" t="s">
        <v>319</v>
      </c>
      <c r="K116" t="str">
        <f>VLOOKUP(A116,'directorio 3 ago 26'!$A$2:$J$658,5,FALSE)</f>
        <v>Magdalena</v>
      </c>
      <c r="L116">
        <v>47</v>
      </c>
      <c r="M116">
        <f>VLOOKUP(Tabla22[[#This Row],[dptoTxt2]],dane!$A$2:$B$32,2,FALSE)</f>
        <v>47</v>
      </c>
      <c r="N116" t="s">
        <v>583</v>
      </c>
      <c r="P116">
        <v>0</v>
      </c>
      <c r="Q116" t="e">
        <f>VLOOKUP(C116,'directorio 3 ago 26'!$A$2:$K$658,7,FALSE)</f>
        <v>#N/A</v>
      </c>
      <c r="R116"/>
      <c r="S116" t="s">
        <v>632</v>
      </c>
      <c r="T116" t="str">
        <f>VLOOKUP(A116,'directorio 3 ago 26'!$A$2:$J$658,9,FALSE)</f>
        <v>Avenida 1 Vía Al Pórtico. Canton Militar San Jorge Comando especifico del Norte de santander</v>
      </c>
      <c r="U116" t="s">
        <v>1044</v>
      </c>
      <c r="V116" t="str">
        <f>VLOOKUP(A116,'directorio 3 ago 26'!$A$2:$J$658,10,FALSE)</f>
        <v>LUNES A VIERNES DE
08:00 A 18:00 HORAS</v>
      </c>
    </row>
    <row r="117" spans="1:22" x14ac:dyDescent="0.35">
      <c r="A117" s="23" t="s">
        <v>584</v>
      </c>
      <c r="B117" s="4" t="s">
        <v>584</v>
      </c>
      <c r="C117" s="23"/>
      <c r="D117" t="s">
        <v>665</v>
      </c>
      <c r="E117" t="s">
        <v>668</v>
      </c>
      <c r="F117" t="s">
        <v>539</v>
      </c>
      <c r="G117" t="str">
        <f>VLOOKUP(A117,'directorio 3 ago 26'!$A$2:$J$658,3,FALSE)</f>
        <v xml:space="preserve">Fiscalía 2476 Penal Militar y Policial Delegada ante Juez Penal Militar y Policial de Conocimiento </v>
      </c>
      <c r="H117" t="s">
        <v>302</v>
      </c>
      <c r="I117" t="str">
        <f>VLOOKUP(A117,'directorio 3 ago 26'!$A$2:$J$658,4,FALSE)</f>
        <v>Valledupar</v>
      </c>
      <c r="J117" t="s">
        <v>303</v>
      </c>
      <c r="K117" t="str">
        <f>VLOOKUP(A117,'directorio 3 ago 26'!$A$2:$J$658,5,FALSE)</f>
        <v>Cesar</v>
      </c>
      <c r="L117">
        <v>20</v>
      </c>
      <c r="M117">
        <f>VLOOKUP(Tabla22[[#This Row],[dptoTxt2]],dane!$A$2:$B$32,2,FALSE)</f>
        <v>20</v>
      </c>
      <c r="N117" t="s">
        <v>584</v>
      </c>
      <c r="O117" s="1" t="s">
        <v>825</v>
      </c>
      <c r="P117">
        <v>0</v>
      </c>
      <c r="Q117" t="e">
        <f>VLOOKUP(C117,'directorio 3 ago 26'!$A$2:$K$658,7,FALSE)</f>
        <v>#N/A</v>
      </c>
      <c r="R117"/>
      <c r="S117" t="s">
        <v>391</v>
      </c>
      <c r="T117" t="str">
        <f>VLOOKUP(A117,'directorio 3 ago 26'!$A$2:$J$658,9,FALSE)</f>
        <v>Carrera 5 Sur No. 24 A - 17. Manzana 7. Barrio: Remanso. Rosa Blanca.</v>
      </c>
      <c r="U117" t="s">
        <v>1044</v>
      </c>
      <c r="V117" t="str">
        <f>VLOOKUP(A117,'directorio 3 ago 26'!$A$2:$J$658,10,FALSE)</f>
        <v>LUNES A VIERNES DE
08:00 A 18:00 HORAS</v>
      </c>
    </row>
    <row r="118" spans="1:22" x14ac:dyDescent="0.35">
      <c r="A118" t="s">
        <v>585</v>
      </c>
      <c r="B118" s="5" t="s">
        <v>585</v>
      </c>
      <c r="D118" t="s">
        <v>665</v>
      </c>
      <c r="E118" t="s">
        <v>669</v>
      </c>
      <c r="F118" t="s">
        <v>540</v>
      </c>
      <c r="G118" t="str">
        <f>VLOOKUP(A118,'directorio 3 ago 26'!$A$2:$J$658,3,FALSE)</f>
        <v xml:space="preserve">Fiscalía 2477 Penal Militar y Policial Delegada ante Juez Penal Militar y Policial de Conocimiento </v>
      </c>
      <c r="H118" t="s">
        <v>302</v>
      </c>
      <c r="I118" t="str">
        <f>VLOOKUP(A118,'directorio 3 ago 26'!$A$2:$J$658,4,FALSE)</f>
        <v>Valledupar</v>
      </c>
      <c r="J118" t="s">
        <v>303</v>
      </c>
      <c r="K118" t="str">
        <f>VLOOKUP(A118,'directorio 3 ago 26'!$A$2:$J$658,5,FALSE)</f>
        <v>Cesar</v>
      </c>
      <c r="L118">
        <v>20</v>
      </c>
      <c r="M118">
        <f>VLOOKUP(Tabla22[[#This Row],[dptoTxt2]],dane!$A$2:$B$32,2,FALSE)</f>
        <v>20</v>
      </c>
      <c r="N118" t="s">
        <v>585</v>
      </c>
      <c r="P118">
        <v>0</v>
      </c>
      <c r="Q118" t="e">
        <f>VLOOKUP(C118,'directorio 3 ago 26'!$A$2:$K$658,7,FALSE)</f>
        <v>#N/A</v>
      </c>
      <c r="R118"/>
      <c r="S118" t="s">
        <v>453</v>
      </c>
      <c r="T118" t="str">
        <f>VLOOKUP(A118,'directorio 3 ago 26'!$A$2:$J$658,9,FALSE)</f>
        <v xml:space="preserve">   Kilómetro 7 Vía Puerto López. Cuarta División. Cantón Militar de Apiay</v>
      </c>
      <c r="U118" t="s">
        <v>1044</v>
      </c>
      <c r="V118" t="str">
        <f>VLOOKUP(A118,'directorio 3 ago 26'!$A$2:$J$658,10,FALSE)</f>
        <v>LUNES A VIERNES DE
08:00 A 18:00 HORAS</v>
      </c>
    </row>
    <row r="119" spans="1:22" x14ac:dyDescent="0.35">
      <c r="A119" s="23" t="s">
        <v>1500</v>
      </c>
      <c r="B119" s="4" t="s">
        <v>826</v>
      </c>
      <c r="C119" s="23" t="s">
        <v>1974</v>
      </c>
      <c r="D119" t="s">
        <v>665</v>
      </c>
      <c r="E119" t="s">
        <v>669</v>
      </c>
      <c r="F119" t="s">
        <v>541</v>
      </c>
      <c r="G119" t="str">
        <f>VLOOKUP(A119,'directorio 3 ago 26'!$A$2:$J$658,3,FALSE)</f>
        <v xml:space="preserve">Fiscalía 2478 Penal Militar y Policial Delegada ante Juez Penal Militar y Policial de Conocimiento </v>
      </c>
      <c r="H119" t="s">
        <v>320</v>
      </c>
      <c r="I119" t="str">
        <f>VLOOKUP(A119,'directorio 3 ago 26'!$A$2:$J$658,4,FALSE)</f>
        <v>Riohacha</v>
      </c>
      <c r="J119" t="s">
        <v>321</v>
      </c>
      <c r="K119" t="str">
        <f>VLOOKUP(A119,'directorio 3 ago 26'!$A$2:$J$658,5,FALSE)</f>
        <v>La Guajira</v>
      </c>
      <c r="L119">
        <v>44</v>
      </c>
      <c r="M119">
        <f>VLOOKUP(Tabla22[[#This Row],[dptoTxt2]],dane!$A$2:$B$32,2,FALSE)</f>
        <v>44</v>
      </c>
      <c r="N119" t="s">
        <v>826</v>
      </c>
      <c r="P119">
        <v>0</v>
      </c>
      <c r="Q119">
        <f>VLOOKUP(C119,'directorio 3 ago 26'!$A$2:$K$658,7,FALSE)</f>
        <v>0</v>
      </c>
      <c r="R119"/>
      <c r="S119" t="s">
        <v>459</v>
      </c>
      <c r="T119" t="str">
        <f>VLOOKUP(A119,'directorio 3 ago 26'!$A$2:$J$658,9,FALSE)</f>
        <v>Km 2 Vía Puerto Nariño - Grupo de Caballería No. 18 General Gabriel Reveiz Pizarro / Saravena</v>
      </c>
      <c r="U119" t="s">
        <v>1044</v>
      </c>
      <c r="V119" t="str">
        <f>VLOOKUP(A119,'directorio 3 ago 26'!$A$2:$J$658,10,FALSE)</f>
        <v>LUNES A VIERNES DE
08:00 A 18:00 HORAS</v>
      </c>
    </row>
    <row r="120" spans="1:22" x14ac:dyDescent="0.35">
      <c r="A120" t="s">
        <v>586</v>
      </c>
      <c r="B120" s="5" t="s">
        <v>586</v>
      </c>
      <c r="D120" t="s">
        <v>665</v>
      </c>
      <c r="E120" t="s">
        <v>669</v>
      </c>
      <c r="F120" t="s">
        <v>542</v>
      </c>
      <c r="G120" t="str">
        <f>VLOOKUP(A120,'directorio 3 ago 26'!$A$2:$J$658,3,FALSE)</f>
        <v xml:space="preserve">Fiscalía 2479 Penal Militar y Policial Delegada ante Juez Penal Militar y Policial de Conocimiento </v>
      </c>
      <c r="H120" t="s">
        <v>363</v>
      </c>
      <c r="I120" t="str">
        <f>VLOOKUP(A120,'directorio 3 ago 26'!$A$2:$J$658,4,FALSE)</f>
        <v>Sincelejo</v>
      </c>
      <c r="J120" t="s">
        <v>351</v>
      </c>
      <c r="K120" t="str">
        <f>VLOOKUP(A120,'directorio 3 ago 26'!$A$2:$J$658,5,FALSE)</f>
        <v>Sucre</v>
      </c>
      <c r="L120">
        <v>70</v>
      </c>
      <c r="M120">
        <f>VLOOKUP(Tabla22[[#This Row],[dptoTxt2]],dane!$A$2:$B$32,2,FALSE)</f>
        <v>70</v>
      </c>
      <c r="N120" t="s">
        <v>586</v>
      </c>
      <c r="P120">
        <v>0</v>
      </c>
      <c r="Q120" t="e">
        <f>VLOOKUP(C120,'directorio 3 ago 26'!$A$2:$K$658,7,FALSE)</f>
        <v>#N/A</v>
      </c>
      <c r="R120"/>
      <c r="S120" t="s">
        <v>633</v>
      </c>
      <c r="T120" t="str">
        <f>VLOOKUP(A120,'directorio 3 ago 26'!$A$2:$J$658,9,FALSE)</f>
        <v>Calle 15 No. 58 - 300. Barrio: Las Brisas. Batallón de Ingenieros No. 18. “GR. Rafael Navas Pardo”.</v>
      </c>
      <c r="U120" t="s">
        <v>1044</v>
      </c>
      <c r="V120" t="str">
        <f>VLOOKUP(A120,'directorio 3 ago 26'!$A$2:$J$658,10,FALSE)</f>
        <v>LUNES A VIERNES DE
08:00 A 18:00 HORAS</v>
      </c>
    </row>
    <row r="121" spans="1:22" x14ac:dyDescent="0.35">
      <c r="A121" s="23" t="s">
        <v>1508</v>
      </c>
      <c r="B121" s="4" t="s">
        <v>827</v>
      </c>
      <c r="C121" s="23" t="s">
        <v>1975</v>
      </c>
      <c r="D121" t="s">
        <v>665</v>
      </c>
      <c r="E121" t="s">
        <v>669</v>
      </c>
      <c r="F121" t="s">
        <v>543</v>
      </c>
      <c r="G121" t="str">
        <f>VLOOKUP(A121,'directorio 3 ago 26'!$A$2:$J$658,3,FALSE)</f>
        <v xml:space="preserve">Fiscalía 2480 Penal Militar y Policial Delegada ante Juez Penal Militar y Policial de Conocimiento </v>
      </c>
      <c r="H121" t="s">
        <v>304</v>
      </c>
      <c r="I121" t="str">
        <f>VLOOKUP(A121,'directorio 3 ago 26'!$A$2:$J$658,4,FALSE)</f>
        <v>Cúcuta</v>
      </c>
      <c r="J121" t="s">
        <v>305</v>
      </c>
      <c r="K121" t="str">
        <f>VLOOKUP(A121,'directorio 3 ago 26'!$A$2:$J$658,5,FALSE)</f>
        <v>Norte de Santander</v>
      </c>
      <c r="L121">
        <v>54</v>
      </c>
      <c r="M121">
        <f>VLOOKUP(Tabla22[[#This Row],[dptoTxt2]],dane!$A$2:$B$32,2,FALSE)</f>
        <v>54</v>
      </c>
      <c r="N121" t="s">
        <v>827</v>
      </c>
      <c r="P121">
        <v>0</v>
      </c>
      <c r="Q121">
        <f>VLOOKUP(C121,'directorio 3 ago 26'!$A$2:$K$658,7,FALSE)</f>
        <v>0</v>
      </c>
      <c r="R121"/>
      <c r="S121" t="s">
        <v>454</v>
      </c>
      <c r="T121" t="str">
        <f>VLOOKUP(A121,'directorio 3 ago 26'!$A$2:$J$658,9,FALSE)</f>
        <v xml:space="preserve">Calle 6 transversal 15 Vía marginal de la selva / Cantón Militar Manare Decima sexta brigada. </v>
      </c>
      <c r="U121" t="s">
        <v>1044</v>
      </c>
      <c r="V121" t="str">
        <f>VLOOKUP(A121,'directorio 3 ago 26'!$A$2:$J$658,10,FALSE)</f>
        <v>LUNES A VIERNES DE
08:00 A 18:00 HORAS</v>
      </c>
    </row>
    <row r="122" spans="1:22" x14ac:dyDescent="0.35">
      <c r="A122" t="s">
        <v>587</v>
      </c>
      <c r="B122" s="5" t="s">
        <v>587</v>
      </c>
      <c r="D122" t="s">
        <v>665</v>
      </c>
      <c r="E122" t="s">
        <v>668</v>
      </c>
      <c r="F122" t="s">
        <v>544</v>
      </c>
      <c r="G122" t="str">
        <f>VLOOKUP(A122,'directorio 3 ago 26'!$A$2:$J$658,3,FALSE)</f>
        <v xml:space="preserve">Fiscalía 2481 Penal Militar y Policial Delegada ante Juez Penal Militar y Policial de Conocimiento </v>
      </c>
      <c r="H122" t="s">
        <v>304</v>
      </c>
      <c r="I122" t="str">
        <f>VLOOKUP(A122,'directorio 3 ago 26'!$A$2:$J$658,4,FALSE)</f>
        <v>Cúcuta</v>
      </c>
      <c r="J122" t="s">
        <v>305</v>
      </c>
      <c r="K122" t="str">
        <f>VLOOKUP(A122,'directorio 3 ago 26'!$A$2:$J$658,5,FALSE)</f>
        <v>Norte de Santander</v>
      </c>
      <c r="L122">
        <v>54</v>
      </c>
      <c r="M122">
        <f>VLOOKUP(Tabla22[[#This Row],[dptoTxt2]],dane!$A$2:$B$32,2,FALSE)</f>
        <v>54</v>
      </c>
      <c r="N122" t="s">
        <v>587</v>
      </c>
      <c r="O122" s="1" t="s">
        <v>828</v>
      </c>
      <c r="P122">
        <v>0</v>
      </c>
      <c r="Q122" t="e">
        <f>VLOOKUP(C122,'directorio 3 ago 26'!$A$2:$K$658,7,FALSE)</f>
        <v>#N/A</v>
      </c>
      <c r="R122"/>
      <c r="S122" t="s">
        <v>634</v>
      </c>
      <c r="T122" t="str">
        <f>VLOOKUP(A122,'directorio 3 ago 26'!$A$2:$J$658,9,FALSE)</f>
        <v xml:space="preserve">Kilómetro 1 Vía A Villavicencio. Brigada De La Selva No. 28.  </v>
      </c>
      <c r="U122" t="s">
        <v>1044</v>
      </c>
      <c r="V122" t="str">
        <f>VLOOKUP(A122,'directorio 3 ago 26'!$A$2:$J$658,10,FALSE)</f>
        <v>LUNES A VIERNES DE
08:00 A 18:00 HORAS</v>
      </c>
    </row>
    <row r="123" spans="1:22" x14ac:dyDescent="0.35">
      <c r="A123" s="23" t="s">
        <v>588</v>
      </c>
      <c r="B123" s="4" t="s">
        <v>588</v>
      </c>
      <c r="C123" s="23"/>
      <c r="D123" t="s">
        <v>665</v>
      </c>
      <c r="E123" t="s">
        <v>668</v>
      </c>
      <c r="F123" t="s">
        <v>545</v>
      </c>
      <c r="G123" t="str">
        <f>VLOOKUP(A123,'directorio 3 ago 26'!$A$2:$J$658,3,FALSE)</f>
        <v xml:space="preserve">Fiscalía 2483 Penal Militar y Policial Delegada ante Juez Penal Militar y Policial de Conocimiento </v>
      </c>
      <c r="H123" t="s">
        <v>326</v>
      </c>
      <c r="I123" t="str">
        <f>VLOOKUP(A123,'directorio 3 ago 26'!$A$2:$J$658,4,FALSE)</f>
        <v>Ocaña</v>
      </c>
      <c r="J123" t="s">
        <v>305</v>
      </c>
      <c r="K123" t="str">
        <f>VLOOKUP(A123,'directorio 3 ago 26'!$A$2:$J$658,5,FALSE)</f>
        <v>Norte de Santander</v>
      </c>
      <c r="L123">
        <v>54</v>
      </c>
      <c r="M123">
        <f>VLOOKUP(Tabla22[[#This Row],[dptoTxt2]],dane!$A$2:$B$32,2,FALSE)</f>
        <v>54</v>
      </c>
      <c r="N123" t="s">
        <v>588</v>
      </c>
      <c r="O123" s="1" t="s">
        <v>829</v>
      </c>
      <c r="P123">
        <v>0</v>
      </c>
      <c r="Q123" t="e">
        <f>VLOOKUP(C123,'directorio 3 ago 26'!$A$2:$K$658,7,FALSE)</f>
        <v>#N/A</v>
      </c>
      <c r="R123"/>
      <c r="S123" t="s">
        <v>403</v>
      </c>
      <c r="T123" t="str">
        <f>VLOOKUP(A123,'directorio 3 ago 26'!$A$2:$J$658,9,FALSE)</f>
        <v>Calle 14 No. 13 - 28. Barrio: Centro
Departamento de Policía Vaupés</v>
      </c>
      <c r="U123" t="s">
        <v>1044</v>
      </c>
      <c r="V123" t="str">
        <f>VLOOKUP(A123,'directorio 3 ago 26'!$A$2:$J$658,10,FALSE)</f>
        <v>LUNES A VIERNES DE
08:00 A 18:00 HORAS</v>
      </c>
    </row>
    <row r="124" spans="1:22" x14ac:dyDescent="0.35">
      <c r="A124" t="s">
        <v>589</v>
      </c>
      <c r="B124" s="5" t="s">
        <v>589</v>
      </c>
      <c r="D124" t="s">
        <v>665</v>
      </c>
      <c r="E124" t="s">
        <v>668</v>
      </c>
      <c r="F124" t="s">
        <v>546</v>
      </c>
      <c r="G124" t="str">
        <f>VLOOKUP(A124,'directorio 3 ago 26'!$A$2:$J$658,3,FALSE)</f>
        <v xml:space="preserve">Fiscalía 2484 Penal Militar y Policial Delegada ante Juez Penal Militar y Policial de Conocimiento </v>
      </c>
      <c r="H124" t="s">
        <v>294</v>
      </c>
      <c r="I124" t="str">
        <f>VLOOKUP(A124,'directorio 3 ago 26'!$A$2:$J$658,4,FALSE)</f>
        <v>Bucaramanga</v>
      </c>
      <c r="J124" t="s">
        <v>295</v>
      </c>
      <c r="K124" t="str">
        <f>VLOOKUP(A124,'directorio 3 ago 26'!$A$2:$J$658,5,FALSE)</f>
        <v>Santander</v>
      </c>
      <c r="L124">
        <v>68</v>
      </c>
      <c r="M124">
        <f>VLOOKUP(Tabla22[[#This Row],[dptoTxt2]],dane!$A$2:$B$32,2,FALSE)</f>
        <v>68</v>
      </c>
      <c r="N124" t="s">
        <v>589</v>
      </c>
      <c r="P124">
        <v>0</v>
      </c>
      <c r="Q124" t="e">
        <f>VLOOKUP(C124,'directorio 3 ago 26'!$A$2:$K$658,7,FALSE)</f>
        <v>#N/A</v>
      </c>
      <c r="R124"/>
      <c r="S124" t="s">
        <v>635</v>
      </c>
      <c r="T124" t="str">
        <f>VLOOKUP(A124,'directorio 3 ago 26'!$A$2:$J$658,9,FALSE)</f>
        <v>Kilómetro 1 Vía Fuente de Oro. Batallón de Infantería No. 21 Pantano de Vargas.</v>
      </c>
      <c r="U124" t="s">
        <v>1044</v>
      </c>
      <c r="V124" t="str">
        <f>VLOOKUP(A124,'directorio 3 ago 26'!$A$2:$J$658,10,FALSE)</f>
        <v>LUNES A VIERNES DE
08:00 A 18:00 HORAS</v>
      </c>
    </row>
    <row r="125" spans="1:22" x14ac:dyDescent="0.35">
      <c r="A125" s="23" t="s">
        <v>590</v>
      </c>
      <c r="B125" s="4" t="s">
        <v>590</v>
      </c>
      <c r="C125" s="23"/>
      <c r="D125" t="s">
        <v>665</v>
      </c>
      <c r="E125" t="s">
        <v>669</v>
      </c>
      <c r="F125" t="s">
        <v>547</v>
      </c>
      <c r="G125" t="str">
        <f>VLOOKUP(A125,'directorio 3 ago 26'!$A$2:$J$658,3,FALSE)</f>
        <v xml:space="preserve">Fiscalía 2485 Penal Militar y Policial Delegada ante Juez Penal Militar y Policial de Conocimiento </v>
      </c>
      <c r="H125" t="s">
        <v>294</v>
      </c>
      <c r="I125" t="str">
        <f>VLOOKUP(A125,'directorio 3 ago 26'!$A$2:$J$658,4,FALSE)</f>
        <v>Bucaramanga</v>
      </c>
      <c r="J125" t="s">
        <v>295</v>
      </c>
      <c r="K125" t="str">
        <f>VLOOKUP(A125,'directorio 3 ago 26'!$A$2:$J$658,5,FALSE)</f>
        <v>Santander</v>
      </c>
      <c r="L125">
        <v>68</v>
      </c>
      <c r="M125">
        <f>VLOOKUP(Tabla22[[#This Row],[dptoTxt2]],dane!$A$2:$B$32,2,FALSE)</f>
        <v>68</v>
      </c>
      <c r="N125" t="s">
        <v>590</v>
      </c>
      <c r="O125" s="1" t="s">
        <v>830</v>
      </c>
      <c r="P125">
        <v>0</v>
      </c>
      <c r="Q125" t="e">
        <f>VLOOKUP(C125,'directorio 3 ago 26'!$A$2:$K$658,7,FALSE)</f>
        <v>#N/A</v>
      </c>
      <c r="R125"/>
      <c r="S125" t="s">
        <v>636</v>
      </c>
      <c r="T125" t="str">
        <f>VLOOKUP(A125,'directorio 3 ago 26'!$A$2:$J$658,9,FALSE)</f>
        <v>Calle 11 No. 10-102 Brigada de Selva No. 26</v>
      </c>
      <c r="U125" t="s">
        <v>1044</v>
      </c>
      <c r="V125" t="str">
        <f>VLOOKUP(A125,'directorio 3 ago 26'!$A$2:$J$658,10,FALSE)</f>
        <v>LUNES A VIERNES DE
08:00 A 18:00 HORAS</v>
      </c>
    </row>
    <row r="126" spans="1:22" x14ac:dyDescent="0.35">
      <c r="A126" t="s">
        <v>1605</v>
      </c>
      <c r="B126" s="5" t="s">
        <v>831</v>
      </c>
      <c r="C126" t="s">
        <v>1606</v>
      </c>
      <c r="D126" t="s">
        <v>665</v>
      </c>
      <c r="E126" t="s">
        <v>668</v>
      </c>
      <c r="F126" t="s">
        <v>100</v>
      </c>
      <c r="G126" t="str">
        <f>VLOOKUP(A126,'directorio 3 ago 26'!$A$2:$J$658,3,FALSE)</f>
        <v>Juzgado de Inspección del COGFM</v>
      </c>
      <c r="H126" t="s">
        <v>672</v>
      </c>
      <c r="I126" t="str">
        <f>VLOOKUP(A126,'directorio 3 ago 26'!$A$2:$J$658,4,FALSE)</f>
        <v>Bogotá D.C.</v>
      </c>
      <c r="J126" t="s">
        <v>672</v>
      </c>
      <c r="K126" t="str">
        <f>VLOOKUP(A126,'directorio 3 ago 26'!$A$2:$J$658,5,FALSE)</f>
        <v>Bogotá D.C.</v>
      </c>
      <c r="L126">
        <v>11</v>
      </c>
      <c r="M126">
        <f>VLOOKUP(Tabla22[[#This Row],[dptoTxt2]],dane!$A$2:$B$32,2,FALSE)</f>
        <v>11</v>
      </c>
      <c r="N126" t="s">
        <v>831</v>
      </c>
      <c r="O126" s="1" t="s">
        <v>832</v>
      </c>
      <c r="P126">
        <v>2403</v>
      </c>
      <c r="Q126">
        <f>VLOOKUP(C126,'directorio 3 ago 26'!$A$2:$K$658,7,FALSE)</f>
        <v>0</v>
      </c>
      <c r="R126">
        <v>2403</v>
      </c>
      <c r="S126" t="s">
        <v>1046</v>
      </c>
      <c r="T126" t="str">
        <f>VLOOKUP(A126,'directorio 3 ago 26'!$A$2:$J$658,9,FALSE)</f>
        <v xml:space="preserve"> Calle 16 No. 16-00  Instalaciones de la Sexta Divisiòn</v>
      </c>
      <c r="U126" t="s">
        <v>1043</v>
      </c>
      <c r="V126" t="str">
        <f>VLOOKUP(A126,'directorio 3 ago 26'!$A$2:$J$658,10,FALSE)</f>
        <v>LUNES A VIERNES DE
08:00 A 18:00 HORAS</v>
      </c>
    </row>
    <row r="127" spans="1:22" x14ac:dyDescent="0.35">
      <c r="A127" s="23" t="s">
        <v>3</v>
      </c>
      <c r="B127" s="4" t="s">
        <v>3</v>
      </c>
      <c r="C127" s="23"/>
      <c r="D127" t="s">
        <v>665</v>
      </c>
      <c r="E127" t="s">
        <v>668</v>
      </c>
      <c r="F127" t="s">
        <v>101</v>
      </c>
      <c r="G127" t="str">
        <f>VLOOKUP(A127,'directorio 3 ago 26'!$A$2:$J$658,3,FALSE)</f>
        <v>Fiscalía Penal Militar ante Juez de Instancia de Inspección COGFM</v>
      </c>
      <c r="H127" t="s">
        <v>672</v>
      </c>
      <c r="I127" t="str">
        <f>VLOOKUP(A127,'directorio 3 ago 26'!$A$2:$J$658,4,FALSE)</f>
        <v>Bogotá D.C.</v>
      </c>
      <c r="J127" t="s">
        <v>672</v>
      </c>
      <c r="K127" t="str">
        <f>VLOOKUP(A127,'directorio 3 ago 26'!$A$2:$J$658,5,FALSE)</f>
        <v>Bogotá D.C.</v>
      </c>
      <c r="L127">
        <v>11</v>
      </c>
      <c r="M127">
        <f>VLOOKUP(Tabla22[[#This Row],[dptoTxt2]],dane!$A$2:$B$32,2,FALSE)</f>
        <v>11</v>
      </c>
      <c r="N127" t="s">
        <v>3</v>
      </c>
      <c r="P127">
        <v>0</v>
      </c>
      <c r="Q127" t="e">
        <f>VLOOKUP(C127,'directorio 3 ago 26'!$A$2:$K$658,7,FALSE)</f>
        <v>#N/A</v>
      </c>
      <c r="R127"/>
      <c r="S127" t="s">
        <v>1046</v>
      </c>
      <c r="T127" t="str">
        <f>VLOOKUP(A127,'directorio 3 ago 26'!$A$2:$J$658,9,FALSE)</f>
        <v>Calle 14 No. 32 - 00 Batallon de Ingenieros Caldas (Guardia) Detrás del estadio</v>
      </c>
      <c r="U127" t="s">
        <v>1043</v>
      </c>
      <c r="V127" t="str">
        <f>VLOOKUP(A127,'directorio 3 ago 26'!$A$2:$J$658,10,FALSE)</f>
        <v>LUNES A VIERNES DE
08:00 A 17:00 HORAS</v>
      </c>
    </row>
    <row r="128" spans="1:22" x14ac:dyDescent="0.35">
      <c r="A128" t="s">
        <v>1609</v>
      </c>
      <c r="B128" s="5" t="s">
        <v>833</v>
      </c>
      <c r="C128" t="s">
        <v>1610</v>
      </c>
      <c r="D128" t="s">
        <v>665</v>
      </c>
      <c r="E128" t="s">
        <v>668</v>
      </c>
      <c r="F128" t="s">
        <v>102</v>
      </c>
      <c r="G128" t="str">
        <f>VLOOKUP(A128,'directorio 3 ago 26'!$A$2:$J$658,3,FALSE)</f>
        <v>Juzgado de Inspección de Ejército</v>
      </c>
      <c r="H128" t="s">
        <v>672</v>
      </c>
      <c r="I128" t="str">
        <f>VLOOKUP(A128,'directorio 3 ago 26'!$A$2:$J$658,4,FALSE)</f>
        <v>Bogotá D.C.</v>
      </c>
      <c r="J128" t="s">
        <v>672</v>
      </c>
      <c r="K128" t="str">
        <f>VLOOKUP(A128,'directorio 3 ago 26'!$A$2:$J$658,5,FALSE)</f>
        <v>Bogotá D.C.</v>
      </c>
      <c r="L128">
        <v>11</v>
      </c>
      <c r="M128">
        <f>VLOOKUP(Tabla22[[#This Row],[dptoTxt2]],dane!$A$2:$B$32,2,FALSE)</f>
        <v>11</v>
      </c>
      <c r="N128" t="s">
        <v>833</v>
      </c>
      <c r="O128" s="1" t="s">
        <v>834</v>
      </c>
      <c r="P128">
        <v>0</v>
      </c>
      <c r="Q128">
        <f>VLOOKUP(C128,'directorio 3 ago 26'!$A$2:$K$658,7,FALSE)</f>
        <v>2420</v>
      </c>
      <c r="R128"/>
      <c r="S128" t="s">
        <v>1046</v>
      </c>
      <c r="T128" t="str">
        <f>VLOOKUP(A128,'directorio 3 ago 26'!$A$2:$J$658,9,FALSE)</f>
        <v>Avenida 1 Vía Al Pórtico. Canton Militar San Jorge Comando especifico del Norte de santander</v>
      </c>
      <c r="U128" t="s">
        <v>1043</v>
      </c>
      <c r="V128" t="str">
        <f>VLOOKUP(A128,'directorio 3 ago 26'!$A$2:$J$658,10,FALSE)</f>
        <v>LUNES A VIERNES DE
08:00 A 18:00 HORAS</v>
      </c>
    </row>
    <row r="129" spans="1:22" x14ac:dyDescent="0.35">
      <c r="A129" s="23" t="s">
        <v>1612</v>
      </c>
      <c r="B129" s="4" t="s">
        <v>835</v>
      </c>
      <c r="C129" s="23" t="s">
        <v>1613</v>
      </c>
      <c r="D129" t="s">
        <v>665</v>
      </c>
      <c r="E129" t="s">
        <v>668</v>
      </c>
      <c r="F129" t="s">
        <v>103</v>
      </c>
      <c r="G129" t="str">
        <f>VLOOKUP(A129,'directorio 3 ago 26'!$A$2:$J$658,3,FALSE)</f>
        <v>Fiscalía 8 ante Juez de Inspección</v>
      </c>
      <c r="H129" t="s">
        <v>672</v>
      </c>
      <c r="I129" t="str">
        <f>VLOOKUP(A129,'directorio 3 ago 26'!$A$2:$J$658,4,FALSE)</f>
        <v>Bogotá D.C.</v>
      </c>
      <c r="J129" t="s">
        <v>672</v>
      </c>
      <c r="K129" t="str">
        <f>VLOOKUP(A129,'directorio 3 ago 26'!$A$2:$J$658,5,FALSE)</f>
        <v>Bogotá D.C.</v>
      </c>
      <c r="L129">
        <v>11</v>
      </c>
      <c r="M129">
        <f>VLOOKUP(Tabla22[[#This Row],[dptoTxt2]],dane!$A$2:$B$32,2,FALSE)</f>
        <v>11</v>
      </c>
      <c r="N129" t="s">
        <v>835</v>
      </c>
      <c r="O129" s="1" t="s">
        <v>698</v>
      </c>
      <c r="P129">
        <v>2422</v>
      </c>
      <c r="Q129">
        <f>VLOOKUP(C129,'directorio 3 ago 26'!$A$2:$K$658,7,FALSE)</f>
        <v>0</v>
      </c>
      <c r="R129">
        <v>2422</v>
      </c>
      <c r="S129" t="s">
        <v>1046</v>
      </c>
      <c r="T129" t="str">
        <f>VLOOKUP(A129,'directorio 3 ago 26'!$A$2:$J$658,9,FALSE)</f>
        <v>Calle 12 No. 8 - 122. Barrio: Ancon. Quinta Division Del Ejército Nacional</v>
      </c>
      <c r="U129" t="s">
        <v>1043</v>
      </c>
      <c r="V129" t="str">
        <f>VLOOKUP(A129,'directorio 3 ago 26'!$A$2:$J$658,10,FALSE)</f>
        <v>LUNES A VIERNES DE
08:00 A 18:00 HORAS</v>
      </c>
    </row>
    <row r="130" spans="1:22" x14ac:dyDescent="0.35">
      <c r="A130" t="s">
        <v>1615</v>
      </c>
      <c r="B130" s="5" t="s">
        <v>836</v>
      </c>
      <c r="C130" t="s">
        <v>1616</v>
      </c>
      <c r="D130" t="s">
        <v>665</v>
      </c>
      <c r="E130" t="s">
        <v>668</v>
      </c>
      <c r="F130" t="s">
        <v>104</v>
      </c>
      <c r="G130" t="str">
        <f>VLOOKUP(A130,'directorio 3 ago 26'!$A$2:$J$658,3,FALSE)</f>
        <v>Fiscalía 9 ante Juez de División</v>
      </c>
      <c r="H130" t="s">
        <v>672</v>
      </c>
      <c r="I130" t="str">
        <f>VLOOKUP(A130,'directorio 3 ago 26'!$A$2:$J$658,4,FALSE)</f>
        <v>Bogotá D.C.</v>
      </c>
      <c r="J130" t="s">
        <v>672</v>
      </c>
      <c r="K130" t="str">
        <f>VLOOKUP(A130,'directorio 3 ago 26'!$A$2:$J$658,5,FALSE)</f>
        <v>Bogotá D.C.</v>
      </c>
      <c r="L130">
        <v>11</v>
      </c>
      <c r="M130">
        <f>VLOOKUP(Tabla22[[#This Row],[dptoTxt2]],dane!$A$2:$B$32,2,FALSE)</f>
        <v>11</v>
      </c>
      <c r="N130" t="s">
        <v>836</v>
      </c>
      <c r="O130" s="1" t="s">
        <v>699</v>
      </c>
      <c r="P130">
        <v>0</v>
      </c>
      <c r="Q130">
        <f>VLOOKUP(C130,'directorio 3 ago 26'!$A$2:$K$658,7,FALSE)</f>
        <v>0</v>
      </c>
      <c r="R130"/>
      <c r="S130" t="s">
        <v>1046</v>
      </c>
      <c r="T130" t="str">
        <f>VLOOKUP(A130,'directorio 3 ago 26'!$A$2:$J$658,9,FALSE)</f>
        <v xml:space="preserve">Calle 48 No. 45-58 - Comando de Policía Metropolitana del Valle de Aburrá </v>
      </c>
      <c r="U130" t="s">
        <v>1043</v>
      </c>
      <c r="V130" t="str">
        <f>VLOOKUP(A130,'directorio 3 ago 26'!$A$2:$J$658,10,FALSE)</f>
        <v>LUNES A VIERNES DE
08:00 A 18:00 HORAS</v>
      </c>
    </row>
    <row r="131" spans="1:22" x14ac:dyDescent="0.35">
      <c r="A131" s="23" t="s">
        <v>1618</v>
      </c>
      <c r="B131" s="4" t="s">
        <v>837</v>
      </c>
      <c r="C131" s="23" t="s">
        <v>1619</v>
      </c>
      <c r="D131" t="s">
        <v>665</v>
      </c>
      <c r="E131" t="s">
        <v>668</v>
      </c>
      <c r="F131" t="s">
        <v>105</v>
      </c>
      <c r="G131" t="str">
        <f>VLOOKUP(A131,'directorio 3 ago 26'!$A$2:$J$658,3,FALSE)</f>
        <v>Juzgado 2 de Brigada</v>
      </c>
      <c r="H131" t="s">
        <v>294</v>
      </c>
      <c r="I131" t="str">
        <f>VLOOKUP(A131,'directorio 3 ago 26'!$A$2:$J$658,4,FALSE)</f>
        <v>Bucaramanga</v>
      </c>
      <c r="J131" t="s">
        <v>295</v>
      </c>
      <c r="K131" t="str">
        <f>VLOOKUP(A131,'directorio 3 ago 26'!$A$2:$J$658,5,FALSE)</f>
        <v>Santander</v>
      </c>
      <c r="L131">
        <v>68</v>
      </c>
      <c r="M131">
        <f>VLOOKUP(Tabla22[[#This Row],[dptoTxt2]],dane!$A$2:$B$32,2,FALSE)</f>
        <v>68</v>
      </c>
      <c r="N131" t="s">
        <v>837</v>
      </c>
      <c r="O131" s="1" t="s">
        <v>700</v>
      </c>
      <c r="P131">
        <v>2604</v>
      </c>
      <c r="Q131">
        <f>VLOOKUP(C131,'directorio 3 ago 26'!$A$2:$K$658,7,FALSE)</f>
        <v>2605</v>
      </c>
      <c r="R131" t="str">
        <f>_xlfn.CONCAT(Tabla22[[#This Row],[phone2]],"/",Tabla22[[#This Row],[phone3]])</f>
        <v>2604/2605</v>
      </c>
      <c r="S131" t="s">
        <v>636</v>
      </c>
      <c r="T131" t="str">
        <f>VLOOKUP(A131,'directorio 3 ago 26'!$A$2:$J$658,9,FALSE)</f>
        <v xml:space="preserve">   Kilómetro 7 Vía Puerto López. Cuarta División. Cantón Militar de Apiay</v>
      </c>
      <c r="U131" t="s">
        <v>1044</v>
      </c>
      <c r="V131" t="str">
        <f>VLOOKUP(A131,'directorio 3 ago 26'!$A$2:$J$658,10,FALSE)</f>
        <v>LUNES A VIERNES DE
08:00 A 18:00 HORAS</v>
      </c>
    </row>
    <row r="132" spans="1:22" x14ac:dyDescent="0.35">
      <c r="A132" t="s">
        <v>1622</v>
      </c>
      <c r="B132" s="5" t="s">
        <v>838</v>
      </c>
      <c r="C132" t="s">
        <v>1623</v>
      </c>
      <c r="D132" t="s">
        <v>665</v>
      </c>
      <c r="E132" t="s">
        <v>668</v>
      </c>
      <c r="F132" t="s">
        <v>106</v>
      </c>
      <c r="G132" t="str">
        <f>VLOOKUP(A132,'directorio 3 ago 26'!$A$2:$J$658,3,FALSE)</f>
        <v>Juzgado 3 de Brigada</v>
      </c>
      <c r="H132" t="s">
        <v>54</v>
      </c>
      <c r="I132" t="str">
        <f>VLOOKUP(A132,'directorio 3 ago 26'!$A$2:$J$658,4,FALSE)</f>
        <v>Cali</v>
      </c>
      <c r="J132" t="s">
        <v>55</v>
      </c>
      <c r="K132" t="str">
        <f>VLOOKUP(A132,'directorio 3 ago 26'!$A$2:$J$658,5,FALSE)</f>
        <v>Valle del Cauca</v>
      </c>
      <c r="L132">
        <v>76</v>
      </c>
      <c r="M132">
        <f>VLOOKUP(Tabla22[[#This Row],[dptoTxt2]],dane!$A$2:$B$32,2,FALSE)</f>
        <v>76</v>
      </c>
      <c r="N132" t="s">
        <v>838</v>
      </c>
      <c r="O132" s="1" t="s">
        <v>701</v>
      </c>
      <c r="P132">
        <v>0</v>
      </c>
      <c r="Q132">
        <f>VLOOKUP(C132,'directorio 3 ago 26'!$A$2:$K$658,7,FALSE)</f>
        <v>0</v>
      </c>
      <c r="R132"/>
      <c r="S132" t="s">
        <v>74</v>
      </c>
      <c r="T132" t="str">
        <f>VLOOKUP(A132,'directorio 3 ago 26'!$A$2:$J$658,9,FALSE)</f>
        <v>Carrera 58 No. 59-136. Barrio: Modelo</v>
      </c>
      <c r="U132" t="s">
        <v>1044</v>
      </c>
      <c r="V132" t="str">
        <f>VLOOKUP(A132,'directorio 3 ago 26'!$A$2:$J$658,10,FALSE)</f>
        <v>LUNES A VIERNES DE
08:00 A 18:00 HORAS</v>
      </c>
    </row>
    <row r="133" spans="1:22" x14ac:dyDescent="0.35">
      <c r="A133" s="23" t="s">
        <v>1624</v>
      </c>
      <c r="B133" s="4" t="s">
        <v>839</v>
      </c>
      <c r="C133" s="23" t="s">
        <v>1625</v>
      </c>
      <c r="D133" t="s">
        <v>665</v>
      </c>
      <c r="E133" t="s">
        <v>668</v>
      </c>
      <c r="F133" t="s">
        <v>107</v>
      </c>
      <c r="G133" t="str">
        <f>VLOOKUP(A133,'directorio 3 ago 26'!$A$2:$J$658,3,FALSE)</f>
        <v>Juzgado 6 de Brigada</v>
      </c>
      <c r="H133" t="s">
        <v>672</v>
      </c>
      <c r="I133" t="str">
        <f>VLOOKUP(A133,'directorio 3 ago 26'!$A$2:$J$658,4,FALSE)</f>
        <v>Bogotá D.C.</v>
      </c>
      <c r="J133" t="s">
        <v>672</v>
      </c>
      <c r="K133" t="str">
        <f>VLOOKUP(A133,'directorio 3 ago 26'!$A$2:$J$658,5,FALSE)</f>
        <v>Bogotá D.C.</v>
      </c>
      <c r="L133">
        <v>11</v>
      </c>
      <c r="M133">
        <f>VLOOKUP(Tabla22[[#This Row],[dptoTxt2]],dane!$A$2:$B$32,2,FALSE)</f>
        <v>11</v>
      </c>
      <c r="N133" t="s">
        <v>839</v>
      </c>
      <c r="O133" s="1" t="s">
        <v>840</v>
      </c>
      <c r="P133">
        <v>0</v>
      </c>
      <c r="Q133">
        <f>VLOOKUP(C133,'directorio 3 ago 26'!$A$2:$K$658,7,FALSE)</f>
        <v>2324</v>
      </c>
      <c r="R133"/>
      <c r="S133" t="s">
        <v>1046</v>
      </c>
      <c r="T133" t="str">
        <f>VLOOKUP(A133,'directorio 3 ago 26'!$A$2:$J$658,9,FALSE)</f>
        <v>Calle 22 No. 8-56 Comando Primera Brigada Ejército</v>
      </c>
      <c r="U133" t="s">
        <v>1043</v>
      </c>
      <c r="V133" t="str">
        <f>VLOOKUP(A133,'directorio 3 ago 26'!$A$2:$J$658,10,FALSE)</f>
        <v>LUNES A VIERNES DE
08:00 A 18:00 HORAS</v>
      </c>
    </row>
    <row r="134" spans="1:22" x14ac:dyDescent="0.35">
      <c r="A134" t="s">
        <v>1626</v>
      </c>
      <c r="B134" s="5" t="s">
        <v>841</v>
      </c>
      <c r="C134" t="s">
        <v>1627</v>
      </c>
      <c r="D134" t="s">
        <v>665</v>
      </c>
      <c r="E134" t="s">
        <v>668</v>
      </c>
      <c r="F134" t="s">
        <v>108</v>
      </c>
      <c r="G134" t="str">
        <f>VLOOKUP(A134,'directorio 3 ago 26'!$A$2:$J$658,3,FALSE)</f>
        <v>Juzgado 7 de Brigada</v>
      </c>
      <c r="H134" t="s">
        <v>58</v>
      </c>
      <c r="I134" t="str">
        <f>VLOOKUP(A134,'directorio 3 ago 26'!$A$2:$J$658,4,FALSE)</f>
        <v>Ibagué</v>
      </c>
      <c r="J134" t="s">
        <v>59</v>
      </c>
      <c r="K134" t="str">
        <f>VLOOKUP(A134,'directorio 3 ago 26'!$A$2:$J$658,5,FALSE)</f>
        <v>Tolima</v>
      </c>
      <c r="L134">
        <v>73</v>
      </c>
      <c r="M134">
        <f>VLOOKUP(Tabla22[[#This Row],[dptoTxt2]],dane!$A$2:$B$32,2,FALSE)</f>
        <v>73</v>
      </c>
      <c r="N134" t="s">
        <v>841</v>
      </c>
      <c r="P134">
        <v>2325</v>
      </c>
      <c r="Q134">
        <f>VLOOKUP(C134,'directorio 3 ago 26'!$A$2:$K$658,7,FALSE)</f>
        <v>1326</v>
      </c>
      <c r="R134" t="str">
        <f>_xlfn.CONCAT(Tabla22[[#This Row],[phone2]],"/",Tabla22[[#This Row],[phone3]])</f>
        <v>2325/1326</v>
      </c>
      <c r="S134" t="s">
        <v>380</v>
      </c>
      <c r="T134" t="str">
        <f>VLOOKUP(A134,'directorio 3 ago 26'!$A$2:$J$658,9,FALSE)</f>
        <v>Calle 14 No. 32 - 00 Batallon de Ingenieros Caldas (Guardia) Detrás del estadio</v>
      </c>
      <c r="U134" t="s">
        <v>1044</v>
      </c>
      <c r="V134" t="str">
        <f>VLOOKUP(A134,'directorio 3 ago 26'!$A$2:$J$658,10,FALSE)</f>
        <v>LUNES A VIERNES DE
08:00 A 18:00 HORAS</v>
      </c>
    </row>
    <row r="135" spans="1:22" x14ac:dyDescent="0.35">
      <c r="A135" s="23" t="s">
        <v>1628</v>
      </c>
      <c r="B135" s="4" t="s">
        <v>842</v>
      </c>
      <c r="C135" s="23" t="s">
        <v>1629</v>
      </c>
      <c r="D135" t="s">
        <v>665</v>
      </c>
      <c r="E135" t="s">
        <v>668</v>
      </c>
      <c r="F135" t="s">
        <v>109</v>
      </c>
      <c r="G135" t="str">
        <f>VLOOKUP(A135,'directorio 3 ago 26'!$A$2:$J$658,3,FALSE)</f>
        <v>Juzgado 8 de Brigada</v>
      </c>
      <c r="H135" t="s">
        <v>296</v>
      </c>
      <c r="I135" t="str">
        <f>VLOOKUP(A135,'directorio 3 ago 26'!$A$2:$J$658,4,FALSE)</f>
        <v>Medellín</v>
      </c>
      <c r="J135" t="s">
        <v>297</v>
      </c>
      <c r="K135" t="str">
        <f>VLOOKUP(A135,'directorio 3 ago 26'!$A$2:$J$658,5,FALSE)</f>
        <v>Antioquia</v>
      </c>
      <c r="L135">
        <v>5</v>
      </c>
      <c r="M135">
        <f>VLOOKUP(Tabla22[[#This Row],[dptoTxt2]],dane!$A$2:$B$32,2,FALSE)</f>
        <v>5</v>
      </c>
      <c r="N135" t="s">
        <v>842</v>
      </c>
      <c r="O135" s="1" t="s">
        <v>678</v>
      </c>
      <c r="P135">
        <v>1327</v>
      </c>
      <c r="Q135">
        <f>VLOOKUP(C135,'directorio 3 ago 26'!$A$2:$K$658,7,FALSE)</f>
        <v>1360</v>
      </c>
      <c r="R135" t="str">
        <f>_xlfn.CONCAT(Tabla22[[#This Row],[phone2]],"/",Tabla22[[#This Row],[phone3]])</f>
        <v>1327/1360</v>
      </c>
      <c r="S135" t="s">
        <v>381</v>
      </c>
      <c r="T135" t="str">
        <f>VLOOKUP(A135,'directorio 3 ago 26'!$A$2:$J$658,9,FALSE)</f>
        <v>Carrera 46 No. 20 C - 01 (Puente Aranda)
Cantón Militar Occidental “Coronel Francisco José de Caldas”</v>
      </c>
      <c r="U135" t="s">
        <v>1044</v>
      </c>
      <c r="V135" t="str">
        <f>VLOOKUP(A135,'directorio 3 ago 26'!$A$2:$J$658,10,FALSE)</f>
        <v>LUNES A VIERNES DE
08:00 A 17:00 HORAS</v>
      </c>
    </row>
    <row r="136" spans="1:22" x14ac:dyDescent="0.35">
      <c r="A136" t="s">
        <v>1630</v>
      </c>
      <c r="B136" s="5" t="s">
        <v>843</v>
      </c>
      <c r="C136" t="s">
        <v>1631</v>
      </c>
      <c r="D136" t="s">
        <v>665</v>
      </c>
      <c r="E136" t="s">
        <v>668</v>
      </c>
      <c r="F136" t="s">
        <v>548</v>
      </c>
      <c r="G136" t="str">
        <f>VLOOKUP(A136,'directorio 3 ago 26'!$A$2:$J$658,3,FALSE)</f>
        <v>Juzgado 9 de Brigada</v>
      </c>
      <c r="H136" t="s">
        <v>302</v>
      </c>
      <c r="I136" t="str">
        <f>VLOOKUP(A136,'directorio 3 ago 26'!$A$2:$J$658,4,FALSE)</f>
        <v>Buenavista</v>
      </c>
      <c r="J136" t="s">
        <v>303</v>
      </c>
      <c r="K136" t="str">
        <f>VLOOKUP(A136,'directorio 3 ago 26'!$A$2:$J$658,5,FALSE)</f>
        <v>La Guajira</v>
      </c>
      <c r="L136">
        <v>20</v>
      </c>
      <c r="M136">
        <f>VLOOKUP(Tabla22[[#This Row],[dptoTxt2]],dane!$A$2:$B$32,2,FALSE)</f>
        <v>44</v>
      </c>
      <c r="N136" t="s">
        <v>843</v>
      </c>
      <c r="O136" s="1" t="s">
        <v>679</v>
      </c>
      <c r="P136">
        <v>1361</v>
      </c>
      <c r="Q136">
        <f>VLOOKUP(C136,'directorio 3 ago 26'!$A$2:$K$658,7,FALSE)</f>
        <v>2350</v>
      </c>
      <c r="R136" t="str">
        <f>_xlfn.CONCAT(Tabla22[[#This Row],[phone2]],"/",Tabla22[[#This Row],[phone3]])</f>
        <v>1361/2350</v>
      </c>
      <c r="S136" t="s">
        <v>602</v>
      </c>
      <c r="T136" t="str">
        <f>VLOOKUP(A136,'directorio 3 ago 26'!$A$2:$J$658,9,FALSE)</f>
        <v>Carrera 46 No. 20 C - 01 (Puente Aranda)
Cantón Militar Occidental “Coronel Francisco José de Caldas”</v>
      </c>
      <c r="U136" t="s">
        <v>1044</v>
      </c>
      <c r="V136" t="str">
        <f>VLOOKUP(A136,'directorio 3 ago 26'!$A$2:$J$658,10,FALSE)</f>
        <v>LUNES A VIERNES DE
08:00 A 17:00 HORAS</v>
      </c>
    </row>
    <row r="137" spans="1:22" x14ac:dyDescent="0.35">
      <c r="A137" s="23" t="s">
        <v>1632</v>
      </c>
      <c r="B137" s="4" t="s">
        <v>844</v>
      </c>
      <c r="C137" s="23" t="s">
        <v>1633</v>
      </c>
      <c r="D137" t="s">
        <v>665</v>
      </c>
      <c r="E137" t="s">
        <v>668</v>
      </c>
      <c r="F137" t="s">
        <v>110</v>
      </c>
      <c r="G137" t="str">
        <f>VLOOKUP(A137,'directorio 3 ago 26'!$A$2:$J$658,3,FALSE)</f>
        <v>Juzgado 10 de Brigada</v>
      </c>
      <c r="H137" t="s">
        <v>298</v>
      </c>
      <c r="I137" t="str">
        <f>VLOOKUP(A137,'directorio 3 ago 26'!$A$2:$J$658,4,FALSE)</f>
        <v>Yopal</v>
      </c>
      <c r="J137" t="s">
        <v>299</v>
      </c>
      <c r="K137" t="str">
        <f>VLOOKUP(A137,'directorio 3 ago 26'!$A$2:$J$658,5,FALSE)</f>
        <v>Casanare</v>
      </c>
      <c r="L137">
        <v>85</v>
      </c>
      <c r="M137">
        <f>VLOOKUP(Tabla22[[#This Row],[dptoTxt2]],dane!$A$2:$B$32,2,FALSE)</f>
        <v>85</v>
      </c>
      <c r="N137" t="s">
        <v>844</v>
      </c>
      <c r="O137" s="1" t="s">
        <v>702</v>
      </c>
      <c r="P137">
        <v>2351</v>
      </c>
      <c r="Q137">
        <f>VLOOKUP(C137,'directorio 3 ago 26'!$A$2:$K$658,7,FALSE)</f>
        <v>2160</v>
      </c>
      <c r="R137" t="str">
        <f>_xlfn.CONCAT(Tabla22[[#This Row],[phone2]],"/",Tabla22[[#This Row],[phone3]])</f>
        <v>2351/2160</v>
      </c>
      <c r="S137" t="s">
        <v>382</v>
      </c>
      <c r="T137" t="str">
        <f>VLOOKUP(A137,'directorio 3 ago 26'!$A$2:$J$658,9,FALSE)</f>
        <v>Carrera 9 No. 6-25</v>
      </c>
      <c r="U137" t="s">
        <v>1044</v>
      </c>
      <c r="V137" t="str">
        <f>VLOOKUP(A137,'directorio 3 ago 26'!$A$2:$J$658,10,FALSE)</f>
        <v>LUNES A VIERNES DE
08:00 A 18:00 HORAS</v>
      </c>
    </row>
    <row r="138" spans="1:22" x14ac:dyDescent="0.35">
      <c r="A138" t="s">
        <v>1635</v>
      </c>
      <c r="B138" s="5" t="s">
        <v>845</v>
      </c>
      <c r="C138" t="s">
        <v>1636</v>
      </c>
      <c r="D138" t="s">
        <v>665</v>
      </c>
      <c r="E138" t="s">
        <v>668</v>
      </c>
      <c r="F138" t="s">
        <v>111</v>
      </c>
      <c r="G138" t="str">
        <f>VLOOKUP(A138,'directorio 3 ago 26'!$A$2:$J$658,3,FALSE)</f>
        <v>Juzgado 12 de Brigada</v>
      </c>
      <c r="H138" t="s">
        <v>300</v>
      </c>
      <c r="I138" t="str">
        <f>VLOOKUP(A138,'directorio 3 ago 26'!$A$2:$J$658,4,FALSE)</f>
        <v>Florencia</v>
      </c>
      <c r="J138" t="s">
        <v>301</v>
      </c>
      <c r="K138" t="str">
        <f>VLOOKUP(A138,'directorio 3 ago 26'!$A$2:$J$658,5,FALSE)</f>
        <v>Caquetá</v>
      </c>
      <c r="L138">
        <v>18</v>
      </c>
      <c r="M138">
        <f>VLOOKUP(Tabla22[[#This Row],[dptoTxt2]],dane!$A$2:$B$32,2,FALSE)</f>
        <v>18</v>
      </c>
      <c r="N138" t="s">
        <v>845</v>
      </c>
      <c r="P138">
        <v>2161</v>
      </c>
      <c r="Q138">
        <f>VLOOKUP(C138,'directorio 3 ago 26'!$A$2:$K$658,7,FALSE)</f>
        <v>2441</v>
      </c>
      <c r="R138" t="str">
        <f>_xlfn.CONCAT(Tabla22[[#This Row],[phone2]],"/",Tabla22[[#This Row],[phone3]])</f>
        <v>2161/2441</v>
      </c>
      <c r="S138" t="s">
        <v>383</v>
      </c>
      <c r="T138" t="str">
        <f>VLOOKUP(A138,'directorio 3 ago 26'!$A$2:$J$658,9,FALSE)</f>
        <v xml:space="preserve"> Kilómetro 1 Vía La Mesa Valledupar Batallón de Artillería No. 2. "La Popa".</v>
      </c>
      <c r="U138" t="s">
        <v>1044</v>
      </c>
      <c r="V138" t="str">
        <f>VLOOKUP(A138,'directorio 3 ago 26'!$A$2:$J$658,10,FALSE)</f>
        <v>LUNES A VIERNES DE
08:00 A 18:00 HORAS</v>
      </c>
    </row>
    <row r="139" spans="1:22" x14ac:dyDescent="0.35">
      <c r="A139" s="23" t="s">
        <v>1637</v>
      </c>
      <c r="B139" s="4" t="s">
        <v>846</v>
      </c>
      <c r="C139" s="23" t="s">
        <v>1638</v>
      </c>
      <c r="D139" t="s">
        <v>665</v>
      </c>
      <c r="E139" t="s">
        <v>668</v>
      </c>
      <c r="F139" t="s">
        <v>112</v>
      </c>
      <c r="G139" t="str">
        <f>VLOOKUP(A139,'directorio 3 ago 26'!$A$2:$J$658,3,FALSE)</f>
        <v>Juzgado 15 de Brigada</v>
      </c>
      <c r="H139" t="s">
        <v>302</v>
      </c>
      <c r="I139" t="str">
        <f>VLOOKUP(A139,'directorio 3 ago 26'!$A$2:$J$658,4,FALSE)</f>
        <v>Buenavista</v>
      </c>
      <c r="J139" t="s">
        <v>303</v>
      </c>
      <c r="K139" t="str">
        <f>VLOOKUP(A139,'directorio 3 ago 26'!$A$2:$J$658,5,FALSE)</f>
        <v>La Guajira</v>
      </c>
      <c r="L139">
        <v>20</v>
      </c>
      <c r="M139">
        <f>VLOOKUP(Tabla22[[#This Row],[dptoTxt2]],dane!$A$2:$B$32,2,FALSE)</f>
        <v>44</v>
      </c>
      <c r="N139" t="s">
        <v>846</v>
      </c>
      <c r="O139" s="1" t="s">
        <v>703</v>
      </c>
      <c r="P139">
        <v>2242</v>
      </c>
      <c r="Q139">
        <f>VLOOKUP(C139,'directorio 3 ago 26'!$A$2:$K$658,7,FALSE)</f>
        <v>2606</v>
      </c>
      <c r="R139" t="str">
        <f>_xlfn.CONCAT(Tabla22[[#This Row],[phone2]],"/",Tabla22[[#This Row],[phone3]])</f>
        <v>2242/2606</v>
      </c>
      <c r="S139" t="s">
        <v>384</v>
      </c>
      <c r="T139" t="str">
        <f>VLOOKUP(A139,'directorio 3 ago 26'!$A$2:$J$658,9,FALSE)</f>
        <v>Batallón de Infantería No. 12 "Primero de Línea"
Décima Quinta Brigada del Ejército 
Barrio Obapo vía Pacurita</v>
      </c>
      <c r="U139" t="s">
        <v>1044</v>
      </c>
      <c r="V139" t="str">
        <f>VLOOKUP(A139,'directorio 3 ago 26'!$A$2:$J$658,10,FALSE)</f>
        <v>LUNES A VIERNES DE
08:00 A 18:00 HORAS</v>
      </c>
    </row>
    <row r="140" spans="1:22" x14ac:dyDescent="0.35">
      <c r="A140" t="s">
        <v>1640</v>
      </c>
      <c r="B140" s="5" t="s">
        <v>847</v>
      </c>
      <c r="C140" t="s">
        <v>1641</v>
      </c>
      <c r="D140" t="s">
        <v>665</v>
      </c>
      <c r="E140" t="s">
        <v>668</v>
      </c>
      <c r="F140" t="s">
        <v>113</v>
      </c>
      <c r="G140" t="str">
        <f>VLOOKUP(A140,'directorio 3 ago 26'!$A$2:$J$658,3,FALSE)</f>
        <v>Fiscalía 12 ante Juzgado de Brigada</v>
      </c>
      <c r="H140" t="s">
        <v>348</v>
      </c>
      <c r="I140" t="str">
        <f>VLOOKUP(A140,'directorio 3 ago 26'!$A$2:$J$658,4,FALSE)</f>
        <v>Cartagena</v>
      </c>
      <c r="J140" t="s">
        <v>349</v>
      </c>
      <c r="K140" t="str">
        <f>VLOOKUP(A140,'directorio 3 ago 26'!$A$2:$J$658,5,FALSE)</f>
        <v>Bolívar</v>
      </c>
      <c r="L140">
        <v>13</v>
      </c>
      <c r="M140">
        <f>VLOOKUP(Tabla22[[#This Row],[dptoTxt2]],dane!$A$2:$B$32,2,FALSE)</f>
        <v>13</v>
      </c>
      <c r="N140" t="s">
        <v>847</v>
      </c>
      <c r="P140">
        <v>2607</v>
      </c>
      <c r="Q140">
        <f>VLOOKUP(C140,'directorio 3 ago 26'!$A$2:$K$658,7,FALSE)</f>
        <v>2506</v>
      </c>
      <c r="R140" t="str">
        <f>_xlfn.CONCAT(Tabla22[[#This Row],[phone2]],"/",Tabla22[[#This Row],[phone3]])</f>
        <v>2607/2506</v>
      </c>
      <c r="S140" t="s">
        <v>601</v>
      </c>
      <c r="T140" t="str">
        <f>VLOOKUP(A140,'directorio 3 ago 26'!$A$2:$J$658,9,FALSE)</f>
        <v>Kilómetro 1 Vía Fuente de Oro. Batallón de Infantería No. 21 Pantano de Vargas.</v>
      </c>
      <c r="U140" t="s">
        <v>1044</v>
      </c>
      <c r="V140" t="str">
        <f>VLOOKUP(A140,'directorio 3 ago 26'!$A$2:$J$658,10,FALSE)</f>
        <v>LUNES A VIERNES DE
08:00 A 18:00 HORAS</v>
      </c>
    </row>
    <row r="141" spans="1:22" x14ac:dyDescent="0.35">
      <c r="A141" s="23" t="s">
        <v>1643</v>
      </c>
      <c r="B141" s="4" t="s">
        <v>848</v>
      </c>
      <c r="C141" s="23" t="s">
        <v>1644</v>
      </c>
      <c r="D141" t="s">
        <v>665</v>
      </c>
      <c r="E141" t="s">
        <v>668</v>
      </c>
      <c r="F141" t="s">
        <v>114</v>
      </c>
      <c r="G141" t="str">
        <f>VLOOKUP(A141,'directorio 3 ago 26'!$A$2:$J$658,3,FALSE)</f>
        <v>Fiscalía 15 ante Juzgado de Brigada</v>
      </c>
      <c r="H141" t="s">
        <v>300</v>
      </c>
      <c r="I141" t="str">
        <f>VLOOKUP(A141,'directorio 3 ago 26'!$A$2:$J$658,4,FALSE)</f>
        <v>Florencia</v>
      </c>
      <c r="J141" t="s">
        <v>301</v>
      </c>
      <c r="K141" t="str">
        <f>VLOOKUP(A141,'directorio 3 ago 26'!$A$2:$J$658,5,FALSE)</f>
        <v>Caquetá</v>
      </c>
      <c r="L141">
        <v>18</v>
      </c>
      <c r="M141">
        <f>VLOOKUP(Tabla22[[#This Row],[dptoTxt2]],dane!$A$2:$B$32,2,FALSE)</f>
        <v>18</v>
      </c>
      <c r="N141" t="s">
        <v>848</v>
      </c>
      <c r="P141">
        <v>2507</v>
      </c>
      <c r="Q141">
        <f>VLOOKUP(C141,'directorio 3 ago 26'!$A$2:$K$658,7,FALSE)</f>
        <v>2550</v>
      </c>
      <c r="R141" t="str">
        <f>_xlfn.CONCAT(Tabla22[[#This Row],[phone2]],"/",Tabla22[[#This Row],[phone3]])</f>
        <v>2507/2550</v>
      </c>
      <c r="S141" t="s">
        <v>386</v>
      </c>
      <c r="T141" t="str">
        <f>VLOOKUP(A141,'directorio 3 ago 26'!$A$2:$J$658,9,FALSE)</f>
        <v>Calle 22 No. 14-47 Avenida Colombia Batallón de Infanteria #9, Batalla de Boyacá San Juan de Pasto</v>
      </c>
      <c r="U141" t="s">
        <v>1044</v>
      </c>
      <c r="V141" t="str">
        <f>VLOOKUP(A141,'directorio 3 ago 26'!$A$2:$J$658,10,FALSE)</f>
        <v>LUNES A VIERNES DE
08:00 A 18:00 HORAS</v>
      </c>
    </row>
    <row r="142" spans="1:22" x14ac:dyDescent="0.35">
      <c r="A142" t="s">
        <v>366</v>
      </c>
      <c r="B142" s="5" t="s">
        <v>366</v>
      </c>
      <c r="D142" t="s">
        <v>665</v>
      </c>
      <c r="E142" t="s">
        <v>668</v>
      </c>
      <c r="F142" t="s">
        <v>115</v>
      </c>
      <c r="G142" t="str">
        <f>VLOOKUP(A142,'directorio 3 ago 26'!$A$2:$J$658,3,FALSE)</f>
        <v>Fiscalía 16 ante Juzgado de Brigada</v>
      </c>
      <c r="H142" t="s">
        <v>294</v>
      </c>
      <c r="I142" t="str">
        <f>VLOOKUP(A142,'directorio 3 ago 26'!$A$2:$J$658,4,FALSE)</f>
        <v>Bucaramanga</v>
      </c>
      <c r="J142" t="s">
        <v>295</v>
      </c>
      <c r="K142" t="str">
        <f>VLOOKUP(A142,'directorio 3 ago 26'!$A$2:$J$658,5,FALSE)</f>
        <v>Santander</v>
      </c>
      <c r="L142">
        <v>68</v>
      </c>
      <c r="M142">
        <f>VLOOKUP(Tabla22[[#This Row],[dptoTxt2]],dane!$A$2:$B$32,2,FALSE)</f>
        <v>68</v>
      </c>
      <c r="N142" t="s">
        <v>366</v>
      </c>
      <c r="P142">
        <v>2551</v>
      </c>
      <c r="Q142" t="e">
        <f>VLOOKUP(C142,'directorio 3 ago 26'!$A$2:$K$658,7,FALSE)</f>
        <v>#N/A</v>
      </c>
      <c r="R142">
        <v>2551</v>
      </c>
      <c r="S142" t="s">
        <v>616</v>
      </c>
      <c r="T142" t="str">
        <f>VLOOKUP(A142,'directorio 3 ago 26'!$A$2:$J$658,9,FALSE)</f>
        <v>Calle 11 N° 10-102 Brigada de Selva N° 26</v>
      </c>
      <c r="U142" t="s">
        <v>1044</v>
      </c>
      <c r="V142" t="str">
        <f>VLOOKUP(A142,'directorio 3 ago 26'!$A$2:$J$658,10,FALSE)</f>
        <v>LUNES A VIERNES DE
08:00 A 18:00 HORAS</v>
      </c>
    </row>
    <row r="143" spans="1:22" x14ac:dyDescent="0.35">
      <c r="A143" s="23" t="s">
        <v>4</v>
      </c>
      <c r="B143" s="4" t="s">
        <v>4</v>
      </c>
      <c r="C143" s="23"/>
      <c r="D143" t="s">
        <v>665</v>
      </c>
      <c r="E143" t="s">
        <v>668</v>
      </c>
      <c r="F143" t="s">
        <v>116</v>
      </c>
      <c r="G143" t="str">
        <f>VLOOKUP(A143,'directorio 3 ago 26'!$A$2:$J$658,3,FALSE)</f>
        <v>Fiscalía 17 ante Juzgado de Brigada</v>
      </c>
      <c r="H143" t="s">
        <v>304</v>
      </c>
      <c r="I143" t="str">
        <f>VLOOKUP(A143,'directorio 3 ago 26'!$A$2:$J$658,4,FALSE)</f>
        <v>Cúcuta</v>
      </c>
      <c r="J143" t="s">
        <v>305</v>
      </c>
      <c r="K143" t="str">
        <f>VLOOKUP(A143,'directorio 3 ago 26'!$A$2:$J$658,5,FALSE)</f>
        <v>Norte de Santander</v>
      </c>
      <c r="L143">
        <v>54</v>
      </c>
      <c r="M143">
        <f>VLOOKUP(Tabla22[[#This Row],[dptoTxt2]],dane!$A$2:$B$32,2,FALSE)</f>
        <v>54</v>
      </c>
      <c r="N143" t="s">
        <v>4</v>
      </c>
      <c r="O143" s="1" t="s">
        <v>849</v>
      </c>
      <c r="P143">
        <v>2359</v>
      </c>
      <c r="Q143" t="e">
        <f>VLOOKUP(C143,'directorio 3 ago 26'!$A$2:$K$658,7,FALSE)</f>
        <v>#N/A</v>
      </c>
      <c r="R143">
        <v>2359</v>
      </c>
      <c r="S143" t="s">
        <v>387</v>
      </c>
      <c r="T143" t="str">
        <f>VLOOKUP(A143,'directorio 3 ago 26'!$A$2:$J$658,9,FALSE)</f>
        <v xml:space="preserve">Calle 6 transversal 15 Vía marginal de la selva / Canto Militar Manare Decima sexta brigada. </v>
      </c>
      <c r="U143" t="s">
        <v>1044</v>
      </c>
      <c r="V143" t="str">
        <f>VLOOKUP(A143,'directorio 3 ago 26'!$A$2:$J$658,10,FALSE)</f>
        <v>LUNES A VIERNES DE
08:00 A 18:00 HORAS</v>
      </c>
    </row>
    <row r="144" spans="1:22" x14ac:dyDescent="0.35">
      <c r="A144" t="s">
        <v>1647</v>
      </c>
      <c r="B144" s="5" t="s">
        <v>850</v>
      </c>
      <c r="C144" t="s">
        <v>1648</v>
      </c>
      <c r="D144" t="s">
        <v>665</v>
      </c>
      <c r="E144" t="s">
        <v>668</v>
      </c>
      <c r="F144" t="s">
        <v>117</v>
      </c>
      <c r="G144" t="str">
        <f>VLOOKUP(A144,'directorio 3 ago 26'!$A$2:$J$658,3,FALSE)</f>
        <v>Fiscalía 19 ante Juzgado de Brigada</v>
      </c>
      <c r="H144" t="s">
        <v>58</v>
      </c>
      <c r="I144" t="str">
        <f>VLOOKUP(A144,'directorio 3 ago 26'!$A$2:$J$658,4,FALSE)</f>
        <v>Ibagué</v>
      </c>
      <c r="J144" t="s">
        <v>59</v>
      </c>
      <c r="K144" t="str">
        <f>VLOOKUP(A144,'directorio 3 ago 26'!$A$2:$J$658,5,FALSE)</f>
        <v>Tolima</v>
      </c>
      <c r="L144">
        <v>73</v>
      </c>
      <c r="M144">
        <f>VLOOKUP(Tabla22[[#This Row],[dptoTxt2]],dane!$A$2:$B$32,2,FALSE)</f>
        <v>73</v>
      </c>
      <c r="N144" t="s">
        <v>850</v>
      </c>
      <c r="O144" s="1" t="s">
        <v>1040</v>
      </c>
      <c r="P144">
        <v>2469</v>
      </c>
      <c r="Q144">
        <f>VLOOKUP(C144,'directorio 3 ago 26'!$A$2:$K$658,7,FALSE)</f>
        <v>2608</v>
      </c>
      <c r="R144" t="str">
        <f>_xlfn.CONCAT(Tabla22[[#This Row],[phone2]],"/",Tabla22[[#This Row],[phone3]])</f>
        <v>2469/2608</v>
      </c>
      <c r="S144" t="s">
        <v>388</v>
      </c>
      <c r="T144" t="str">
        <f>VLOOKUP(A144,'directorio 3 ago 26'!$A$2:$J$658,9,FALSE)</f>
        <v>Kilometro 1 Via la Habana - Batallon de Artillería No. 3 "Batalla de Palace" Guadalajara de Buga</v>
      </c>
      <c r="U144" t="s">
        <v>1044</v>
      </c>
      <c r="V144" t="str">
        <f>VLOOKUP(A144,'directorio 3 ago 26'!$A$2:$J$658,10,FALSE)</f>
        <v>LUNES A VIERNES DE
08:00 A 18:00 HORAS</v>
      </c>
    </row>
    <row r="145" spans="1:22" x14ac:dyDescent="0.35">
      <c r="A145" s="23" t="s">
        <v>5</v>
      </c>
      <c r="B145" s="4" t="s">
        <v>5</v>
      </c>
      <c r="C145" s="23"/>
      <c r="D145" t="s">
        <v>665</v>
      </c>
      <c r="E145" t="s">
        <v>668</v>
      </c>
      <c r="F145" t="s">
        <v>118</v>
      </c>
      <c r="G145" t="str">
        <f>VLOOKUP(A145,'directorio 3 ago 26'!$A$2:$J$658,3,FALSE)</f>
        <v>Fiscalía 21 ante Juzgado de Brigada</v>
      </c>
      <c r="H145" t="s">
        <v>296</v>
      </c>
      <c r="I145" t="str">
        <f>VLOOKUP(A145,'directorio 3 ago 26'!$A$2:$J$658,4,FALSE)</f>
        <v>Medellín</v>
      </c>
      <c r="J145" t="s">
        <v>297</v>
      </c>
      <c r="K145" t="str">
        <f>VLOOKUP(A145,'directorio 3 ago 26'!$A$2:$J$658,5,FALSE)</f>
        <v>Antioquia</v>
      </c>
      <c r="L145">
        <v>5</v>
      </c>
      <c r="M145">
        <f>VLOOKUP(Tabla22[[#This Row],[dptoTxt2]],dane!$A$2:$B$32,2,FALSE)</f>
        <v>5</v>
      </c>
      <c r="N145" t="s">
        <v>5</v>
      </c>
      <c r="P145">
        <v>2609</v>
      </c>
      <c r="Q145" t="e">
        <f>VLOOKUP(C145,'directorio 3 ago 26'!$A$2:$K$658,7,FALSE)</f>
        <v>#N/A</v>
      </c>
      <c r="R145">
        <v>2609</v>
      </c>
      <c r="S145" t="s">
        <v>611</v>
      </c>
      <c r="T145" t="str">
        <f>VLOOKUP(A145,'directorio 3 ago 26'!$A$2:$J$658,9,FALSE)</f>
        <v>Cuarta División del Ejército. Palacio de Justicia Kilómetro 7 Vía Puerto López Cantón Militar de Apiay</v>
      </c>
      <c r="U145" t="s">
        <v>1044</v>
      </c>
      <c r="V145" t="str">
        <f>VLOOKUP(A145,'directorio 3 ago 26'!$A$2:$J$658,10,FALSE)</f>
        <v>LUNES A VIERNES DE
08:00 A 18:00 HORAS</v>
      </c>
    </row>
    <row r="146" spans="1:22" x14ac:dyDescent="0.35">
      <c r="A146" t="s">
        <v>1650</v>
      </c>
      <c r="B146" s="5" t="s">
        <v>851</v>
      </c>
      <c r="C146" t="s">
        <v>1651</v>
      </c>
      <c r="D146" t="s">
        <v>665</v>
      </c>
      <c r="E146" t="s">
        <v>668</v>
      </c>
      <c r="F146" t="s">
        <v>119</v>
      </c>
      <c r="G146" t="str">
        <f>VLOOKUP(A146,'directorio 3 ago 26'!$A$2:$J$658,3,FALSE)</f>
        <v>Fiscalía 22 ante Juzgado de Brigada</v>
      </c>
      <c r="H146" t="s">
        <v>307</v>
      </c>
      <c r="I146" t="str">
        <f>VLOOKUP(A146,'directorio 3 ago 26'!$A$2:$J$658,4,FALSE)</f>
        <v>Villavicencio</v>
      </c>
      <c r="J146" t="s">
        <v>308</v>
      </c>
      <c r="K146" t="str">
        <f>VLOOKUP(A146,'directorio 3 ago 26'!$A$2:$J$658,5,FALSE)</f>
        <v>Meta</v>
      </c>
      <c r="L146">
        <v>50</v>
      </c>
      <c r="M146">
        <f>VLOOKUP(Tabla22[[#This Row],[dptoTxt2]],dane!$A$2:$B$32,2,FALSE)</f>
        <v>50</v>
      </c>
      <c r="N146" t="s">
        <v>851</v>
      </c>
      <c r="O146" s="1" t="s">
        <v>704</v>
      </c>
      <c r="P146">
        <v>2170</v>
      </c>
      <c r="Q146">
        <f>VLOOKUP(C146,'directorio 3 ago 26'!$A$2:$K$658,7,FALSE)</f>
        <v>2171</v>
      </c>
      <c r="R146" t="str">
        <f>_xlfn.CONCAT(Tabla22[[#This Row],[phone2]],"/",Tabla22[[#This Row],[phone3]])</f>
        <v>2170/2171</v>
      </c>
      <c r="S146" t="s">
        <v>389</v>
      </c>
      <c r="T146" t="str">
        <f>VLOOKUP(A146,'directorio 3 ago 26'!$A$2:$J$658,9,FALSE)</f>
        <v>Carerra 4 Calle 34 Vía al rodadero - Batallón de Infanteria General Jose María Cordova</v>
      </c>
      <c r="U146" t="s">
        <v>1044</v>
      </c>
      <c r="V146" t="str">
        <f>VLOOKUP(A146,'directorio 3 ago 26'!$A$2:$J$658,10,FALSE)</f>
        <v>LUNES A VIERNES DE
08:00 A 18:00 HORAS</v>
      </c>
    </row>
    <row r="147" spans="1:22" x14ac:dyDescent="0.35">
      <c r="A147" s="23" t="s">
        <v>1652</v>
      </c>
      <c r="B147" s="4" t="s">
        <v>852</v>
      </c>
      <c r="C147" s="23" t="s">
        <v>1653</v>
      </c>
      <c r="D147" t="s">
        <v>665</v>
      </c>
      <c r="E147" t="s">
        <v>668</v>
      </c>
      <c r="F147" t="s">
        <v>120</v>
      </c>
      <c r="G147" t="str">
        <f>VLOOKUP(A147,'directorio 3 ago 26'!$A$2:$J$658,3,FALSE)</f>
        <v>Fiscalía 23 ante Juzgado de Brigada</v>
      </c>
      <c r="H147" t="s">
        <v>309</v>
      </c>
      <c r="I147" t="str">
        <f>VLOOKUP(A147,'directorio 3 ago 26'!$A$2:$J$658,4,FALSE)</f>
        <v>Barranquilla</v>
      </c>
      <c r="J147" t="s">
        <v>310</v>
      </c>
      <c r="K147" t="str">
        <f>VLOOKUP(A147,'directorio 3 ago 26'!$A$2:$J$658,5,FALSE)</f>
        <v>Atlántico</v>
      </c>
      <c r="L147">
        <v>8</v>
      </c>
      <c r="M147">
        <f>VLOOKUP(Tabla22[[#This Row],[dptoTxt2]],dane!$A$2:$B$32,2,FALSE)</f>
        <v>8</v>
      </c>
      <c r="N147" t="s">
        <v>852</v>
      </c>
      <c r="P147">
        <v>0</v>
      </c>
      <c r="Q147">
        <f>VLOOKUP(C147,'directorio 3 ago 26'!$A$2:$K$658,7,FALSE)</f>
        <v>0</v>
      </c>
      <c r="R147"/>
      <c r="S147" t="s">
        <v>390</v>
      </c>
      <c r="T147" t="str">
        <f>VLOOKUP(A147,'directorio 3 ago 26'!$A$2:$J$658,9,FALSE)</f>
        <v>Avenida 1 Vía Al Pórtico. Canton Militar San Jorge Comando especifico del Norte de santander</v>
      </c>
      <c r="U147" t="s">
        <v>1044</v>
      </c>
      <c r="V147" t="str">
        <f>VLOOKUP(A147,'directorio 3 ago 26'!$A$2:$J$658,10,FALSE)</f>
        <v>LUNES A VIERNES DE
08:00 A 18:00 HORAS</v>
      </c>
    </row>
    <row r="148" spans="1:22" x14ac:dyDescent="0.35">
      <c r="A148" t="s">
        <v>6</v>
      </c>
      <c r="B148" s="5" t="s">
        <v>6</v>
      </c>
      <c r="D148" t="s">
        <v>665</v>
      </c>
      <c r="E148" t="s">
        <v>668</v>
      </c>
      <c r="F148" t="s">
        <v>121</v>
      </c>
      <c r="G148" t="str">
        <f>VLOOKUP(A148,'directorio 3 ago 26'!$A$2:$J$658,3,FALSE)</f>
        <v>Fiscalía 24 ante Juzgado de Brigada</v>
      </c>
      <c r="H148" t="s">
        <v>66</v>
      </c>
      <c r="I148" t="str">
        <f>VLOOKUP(A148,'directorio 3 ago 26'!$A$2:$J$658,4,FALSE)</f>
        <v>Tunja</v>
      </c>
      <c r="J148" t="s">
        <v>67</v>
      </c>
      <c r="K148" t="str">
        <f>VLOOKUP(A148,'directorio 3 ago 26'!$A$2:$J$658,5,FALSE)</f>
        <v>Boyacá</v>
      </c>
      <c r="L148">
        <v>15</v>
      </c>
      <c r="M148">
        <f>VLOOKUP(Tabla22[[#This Row],[dptoTxt2]],dane!$A$2:$B$32,2,FALSE)</f>
        <v>15</v>
      </c>
      <c r="N148" t="s">
        <v>6</v>
      </c>
      <c r="P148">
        <v>0</v>
      </c>
      <c r="Q148" t="e">
        <f>VLOOKUP(C148,'directorio 3 ago 26'!$A$2:$K$658,7,FALSE)</f>
        <v>#N/A</v>
      </c>
      <c r="R148"/>
      <c r="T148" t="str">
        <f>VLOOKUP(A148,'directorio 3 ago 26'!$A$2:$J$658,9,FALSE)</f>
        <v>Kilómetro 1 Vía La Mesa Valledupar Batallón de Artillería No. 2. "La Popa".</v>
      </c>
      <c r="U148" t="s">
        <v>1044</v>
      </c>
      <c r="V148" t="str">
        <f>VLOOKUP(A148,'directorio 3 ago 26'!$A$2:$J$658,10,FALSE)</f>
        <v>LUNES A VIERNES DE
08:00 A 17:00 HORAS</v>
      </c>
    </row>
    <row r="149" spans="1:22" x14ac:dyDescent="0.35">
      <c r="A149" s="23" t="s">
        <v>1655</v>
      </c>
      <c r="B149" s="4" t="s">
        <v>853</v>
      </c>
      <c r="C149" s="23" t="s">
        <v>1658</v>
      </c>
      <c r="D149" t="s">
        <v>665</v>
      </c>
      <c r="E149" t="s">
        <v>668</v>
      </c>
      <c r="F149" t="s">
        <v>122</v>
      </c>
      <c r="G149" t="str">
        <f>VLOOKUP(A149,'directorio 3 ago 26'!$A$2:$J$658,3,FALSE)</f>
        <v>Fiscalía 25 ante Juzgado de Brigada</v>
      </c>
      <c r="H149" t="s">
        <v>294</v>
      </c>
      <c r="I149" t="str">
        <f>VLOOKUP(A149,'directorio 3 ago 26'!$A$2:$J$658,4,FALSE)</f>
        <v>Bucaramanga</v>
      </c>
      <c r="J149" t="s">
        <v>295</v>
      </c>
      <c r="K149" t="str">
        <f>VLOOKUP(A149,'directorio 3 ago 26'!$A$2:$J$658,5,FALSE)</f>
        <v>Santander</v>
      </c>
      <c r="L149">
        <v>68</v>
      </c>
      <c r="M149">
        <f>VLOOKUP(Tabla22[[#This Row],[dptoTxt2]],dane!$A$2:$B$32,2,FALSE)</f>
        <v>68</v>
      </c>
      <c r="N149" t="s">
        <v>853</v>
      </c>
      <c r="O149" s="1" t="s">
        <v>705</v>
      </c>
      <c r="P149">
        <v>2208</v>
      </c>
      <c r="Q149">
        <f>VLOOKUP(C149,'directorio 3 ago 26'!$A$2:$K$658,7,FALSE)</f>
        <v>2209</v>
      </c>
      <c r="R149" t="str">
        <f>_xlfn.CONCAT(Tabla22[[#This Row],[phone2]],"/",Tabla22[[#This Row],[phone3]])</f>
        <v>2208/2209</v>
      </c>
      <c r="S149" t="s">
        <v>636</v>
      </c>
      <c r="T149" t="str">
        <f>VLOOKUP(A149,'directorio 3 ago 26'!$A$2:$J$658,9,FALSE)</f>
        <v>Calle 45 No. 18-85 Barrio Buenos Aires. Batallón de Artillería No. 4</v>
      </c>
      <c r="U149" t="s">
        <v>1044</v>
      </c>
      <c r="V149" t="str">
        <f>VLOOKUP(A149,'directorio 3 ago 26'!$A$2:$J$658,10,FALSE)</f>
        <v>LUNES A VIERNES DE
08:00 A 17:00 HORAS</v>
      </c>
    </row>
    <row r="150" spans="1:22" x14ac:dyDescent="0.35">
      <c r="A150" s="23" t="s">
        <v>1659</v>
      </c>
      <c r="B150" s="4" t="s">
        <v>854</v>
      </c>
      <c r="C150" s="23" t="s">
        <v>1661</v>
      </c>
      <c r="D150" t="s">
        <v>665</v>
      </c>
      <c r="E150" t="s">
        <v>668</v>
      </c>
      <c r="F150" t="s">
        <v>124</v>
      </c>
      <c r="G150" t="str">
        <f>VLOOKUP(A150,'directorio 3 ago 26'!$A$2:$J$658,3,FALSE)</f>
        <v>Fiscalía 28 ante Juzgado de Brigada</v>
      </c>
      <c r="H150" t="s">
        <v>672</v>
      </c>
      <c r="I150" t="str">
        <f>VLOOKUP(A150,'directorio 3 ago 26'!$A$2:$J$658,4,FALSE)</f>
        <v>Bogotá D.C.</v>
      </c>
      <c r="J150" t="s">
        <v>672</v>
      </c>
      <c r="K150" t="str">
        <f>VLOOKUP(A150,'directorio 3 ago 26'!$A$2:$J$658,5,FALSE)</f>
        <v>Bogotá D.C.</v>
      </c>
      <c r="L150">
        <v>11</v>
      </c>
      <c r="M150">
        <f>VLOOKUP(Tabla22[[#This Row],[dptoTxt2]],dane!$A$2:$B$32,2,FALSE)</f>
        <v>11</v>
      </c>
      <c r="N150" t="s">
        <v>854</v>
      </c>
      <c r="O150" s="1" t="s">
        <v>706</v>
      </c>
      <c r="P150">
        <v>2210</v>
      </c>
      <c r="Q150">
        <f>VLOOKUP(C150,'directorio 3 ago 26'!$A$2:$K$658,7,FALSE)</f>
        <v>2211</v>
      </c>
      <c r="R150" t="str">
        <f>_xlfn.CONCAT(Tabla22[[#This Row],[phone2]],"/",Tabla22[[#This Row],[phone3]])</f>
        <v>2210/2211</v>
      </c>
      <c r="S150" t="s">
        <v>1046</v>
      </c>
      <c r="T150" t="str">
        <f>VLOOKUP(A150,'directorio 3 ago 26'!$A$2:$J$658,9,FALSE)</f>
        <v xml:space="preserve">Avenida 30 Nº 59-315. Sede Batallón de Ingenieros No. 4. </v>
      </c>
      <c r="U150" t="s">
        <v>1043</v>
      </c>
      <c r="V150" t="str">
        <f>VLOOKUP(A150,'directorio 3 ago 26'!$A$2:$J$658,10,FALSE)</f>
        <v>LUNES A VIERNES DE
08:00 A 18:00 HORAS</v>
      </c>
    </row>
    <row r="151" spans="1:22" x14ac:dyDescent="0.35">
      <c r="A151" t="s">
        <v>1662</v>
      </c>
      <c r="B151" s="5" t="s">
        <v>855</v>
      </c>
      <c r="C151" t="s">
        <v>1664</v>
      </c>
      <c r="D151" t="s">
        <v>665</v>
      </c>
      <c r="E151" t="s">
        <v>668</v>
      </c>
      <c r="F151" t="s">
        <v>125</v>
      </c>
      <c r="G151" t="str">
        <f>VLOOKUP(A151,'directorio 3 ago 26'!$A$2:$J$658,3,FALSE)</f>
        <v>Fiscalía 29 ante Juzgado de Brigada</v>
      </c>
      <c r="H151" t="s">
        <v>672</v>
      </c>
      <c r="I151" t="str">
        <f>VLOOKUP(A151,'directorio 3 ago 26'!$A$2:$J$658,4,FALSE)</f>
        <v>Bogotá D.C.</v>
      </c>
      <c r="J151" t="s">
        <v>672</v>
      </c>
      <c r="K151" t="str">
        <f>VLOOKUP(A151,'directorio 3 ago 26'!$A$2:$J$658,5,FALSE)</f>
        <v>Bogotá D.C.</v>
      </c>
      <c r="L151">
        <v>11</v>
      </c>
      <c r="M151">
        <f>VLOOKUP(Tabla22[[#This Row],[dptoTxt2]],dane!$A$2:$B$32,2,FALSE)</f>
        <v>11</v>
      </c>
      <c r="N151" t="s">
        <v>855</v>
      </c>
      <c r="O151" s="1" t="s">
        <v>707</v>
      </c>
      <c r="P151">
        <v>2212</v>
      </c>
      <c r="Q151">
        <f>VLOOKUP(C151,'directorio 3 ago 26'!$A$2:$K$658,7,FALSE)</f>
        <v>2213</v>
      </c>
      <c r="R151" t="str">
        <f>_xlfn.CONCAT(Tabla22[[#This Row],[phone2]],"/",Tabla22[[#This Row],[phone3]])</f>
        <v>2212/2213</v>
      </c>
      <c r="S151" t="s">
        <v>1046</v>
      </c>
      <c r="T151" t="str">
        <f>VLOOKUP(A151,'directorio 3 ago 26'!$A$2:$J$658,9,FALSE)</f>
        <v xml:space="preserve">Calle 71 No. 65-20 Medellín
Departamento de Policía de Antioquia </v>
      </c>
      <c r="U151" t="s">
        <v>1043</v>
      </c>
      <c r="V151" t="str">
        <f>VLOOKUP(A151,'directorio 3 ago 26'!$A$2:$J$658,10,FALSE)</f>
        <v>LUNES A VIERNES DE
08:00 A 18:00 HORAS</v>
      </c>
    </row>
    <row r="152" spans="1:22" x14ac:dyDescent="0.35">
      <c r="A152" t="s">
        <v>1666</v>
      </c>
      <c r="B152" s="5" t="s">
        <v>857</v>
      </c>
      <c r="C152" t="s">
        <v>1668</v>
      </c>
      <c r="D152" t="s">
        <v>665</v>
      </c>
      <c r="E152" t="s">
        <v>668</v>
      </c>
      <c r="F152" t="s">
        <v>127</v>
      </c>
      <c r="G152" t="str">
        <f>VLOOKUP(A152,'directorio 3 ago 26'!$A$2:$J$658,3,FALSE)</f>
        <v>Juzgado 6 de Instrucción Penal Militar</v>
      </c>
      <c r="H152" t="s">
        <v>302</v>
      </c>
      <c r="I152" t="str">
        <f>VLOOKUP(A152,'directorio 3 ago 26'!$A$2:$J$658,4,FALSE)</f>
        <v>Valledupar</v>
      </c>
      <c r="J152" t="s">
        <v>303</v>
      </c>
      <c r="K152" t="str">
        <f>VLOOKUP(A152,'directorio 3 ago 26'!$A$2:$J$658,5,FALSE)</f>
        <v>Cesar</v>
      </c>
      <c r="L152">
        <v>20</v>
      </c>
      <c r="M152">
        <f>VLOOKUP(Tabla22[[#This Row],[dptoTxt2]],dane!$A$2:$B$32,2,FALSE)</f>
        <v>20</v>
      </c>
      <c r="N152" t="s">
        <v>857</v>
      </c>
      <c r="O152" s="1" t="s">
        <v>709</v>
      </c>
      <c r="P152">
        <v>0</v>
      </c>
      <c r="Q152">
        <f>VLOOKUP(C152,'directorio 3 ago 26'!$A$2:$K$658,7,FALSE)</f>
        <v>0</v>
      </c>
      <c r="R152"/>
      <c r="S152" t="s">
        <v>391</v>
      </c>
      <c r="T152" t="str">
        <f>VLOOKUP(A152,'directorio 3 ago 26'!$A$2:$J$658,9,FALSE)</f>
        <v>Kilómetro 3 Vía Las Animas Itsmina. Unión Panamericana. Batallon de Ingenieros No. 15. " Gral. Julio Londoño Londoño".</v>
      </c>
      <c r="U152" t="s">
        <v>1044</v>
      </c>
      <c r="V152" t="str">
        <f>VLOOKUP(A152,'directorio 3 ago 26'!$A$2:$J$658,10,FALSE)</f>
        <v>LUNES A VIERNES DE
08:00 A 18:00 HORAS</v>
      </c>
    </row>
    <row r="153" spans="1:22" x14ac:dyDescent="0.35">
      <c r="A153" s="23" t="s">
        <v>368</v>
      </c>
      <c r="B153" s="4" t="s">
        <v>368</v>
      </c>
      <c r="C153" s="23"/>
      <c r="D153" t="s">
        <v>665</v>
      </c>
      <c r="E153" t="s">
        <v>668</v>
      </c>
      <c r="F153" t="s">
        <v>128</v>
      </c>
      <c r="G153" t="str">
        <f>VLOOKUP(A153,'directorio 3 ago 26'!$A$2:$J$658,3,FALSE)</f>
        <v>Juzgado 7 de Instrucción Penal Militar</v>
      </c>
      <c r="H153" t="s">
        <v>312</v>
      </c>
      <c r="I153" t="str">
        <f>VLOOKUP(A153,'directorio 3 ago 26'!$A$2:$J$658,4,FALSE)</f>
        <v>Quibdó</v>
      </c>
      <c r="J153" t="s">
        <v>313</v>
      </c>
      <c r="K153" t="str">
        <f>VLOOKUP(A153,'directorio 3 ago 26'!$A$2:$J$658,5,FALSE)</f>
        <v>Chocó</v>
      </c>
      <c r="L153">
        <v>27</v>
      </c>
      <c r="M153">
        <f>VLOOKUP(Tabla22[[#This Row],[dptoTxt2]],dane!$A$2:$B$32,2,FALSE)</f>
        <v>27</v>
      </c>
      <c r="N153" t="s">
        <v>368</v>
      </c>
      <c r="P153" t="s">
        <v>1670</v>
      </c>
      <c r="Q153" t="e">
        <f>VLOOKUP(C153,'directorio 3 ago 26'!$A$2:$K$658,7,FALSE)</f>
        <v>#N/A</v>
      </c>
      <c r="R153"/>
      <c r="S153" t="s">
        <v>392</v>
      </c>
      <c r="T153" t="str">
        <f>VLOOKUP(A153,'directorio 3 ago 26'!$A$2:$J$658,9,FALSE)</f>
        <v>sin dato</v>
      </c>
      <c r="U153" t="s">
        <v>1044</v>
      </c>
      <c r="V153" t="str">
        <f>VLOOKUP(A153,'directorio 3 ago 26'!$A$2:$J$658,10,FALSE)</f>
        <v>LUNES A VIERNES DE
08:00 A 18:00 HORAS</v>
      </c>
    </row>
    <row r="154" spans="1:22" x14ac:dyDescent="0.35">
      <c r="A154" t="s">
        <v>1672</v>
      </c>
      <c r="B154" s="5" t="s">
        <v>858</v>
      </c>
      <c r="C154" t="s">
        <v>1673</v>
      </c>
      <c r="D154" t="s">
        <v>665</v>
      </c>
      <c r="E154" t="s">
        <v>668</v>
      </c>
      <c r="F154" t="s">
        <v>129</v>
      </c>
      <c r="G154" t="str">
        <f>VLOOKUP(A154,'directorio 3 ago 26'!$A$2:$J$658,3,FALSE)</f>
        <v>Juzgado 8 de Instrucción Penal Militar</v>
      </c>
      <c r="H154" t="s">
        <v>314</v>
      </c>
      <c r="I154" t="str">
        <f>VLOOKUP(A154,'directorio 3 ago 26'!$A$2:$J$658,4,FALSE)</f>
        <v>Granada</v>
      </c>
      <c r="J154" t="s">
        <v>308</v>
      </c>
      <c r="K154" t="str">
        <f>VLOOKUP(A154,'directorio 3 ago 26'!$A$2:$J$658,5,FALSE)</f>
        <v>Meta</v>
      </c>
      <c r="L154">
        <v>50</v>
      </c>
      <c r="M154">
        <f>VLOOKUP(Tabla22[[#This Row],[dptoTxt2]],dane!$A$2:$B$32,2,FALSE)</f>
        <v>50</v>
      </c>
      <c r="N154" t="s">
        <v>858</v>
      </c>
      <c r="O154" s="1" t="s">
        <v>859</v>
      </c>
      <c r="P154">
        <v>2217</v>
      </c>
      <c r="Q154">
        <f>VLOOKUP(C154,'directorio 3 ago 26'!$A$2:$K$658,7,FALSE)</f>
        <v>2218</v>
      </c>
      <c r="R154" t="str">
        <f>_xlfn.CONCAT(Tabla22[[#This Row],[phone2]],"/",Tabla22[[#This Row],[phone3]])</f>
        <v>2217/2218</v>
      </c>
      <c r="S154" t="s">
        <v>638</v>
      </c>
      <c r="T154" t="str">
        <f>VLOOKUP(A154,'directorio 3 ago 26'!$A$2:$J$658,9,FALSE)</f>
        <v>Kilómetro 1 Vía Al Mar. Brigada No. 17 del Ejército. Palacio de Justicia.</v>
      </c>
      <c r="U154" t="s">
        <v>1044</v>
      </c>
      <c r="V154" t="str">
        <f>VLOOKUP(A154,'directorio 3 ago 26'!$A$2:$J$658,10,FALSE)</f>
        <v>LUNES A VIERNES DE
08:00 A 18:00 HORAS</v>
      </c>
    </row>
    <row r="155" spans="1:22" x14ac:dyDescent="0.35">
      <c r="A155" s="23" t="s">
        <v>1674</v>
      </c>
      <c r="B155" s="4" t="s">
        <v>860</v>
      </c>
      <c r="C155" s="23" t="s">
        <v>1675</v>
      </c>
      <c r="D155" t="s">
        <v>665</v>
      </c>
      <c r="E155" t="s">
        <v>668</v>
      </c>
      <c r="F155" t="s">
        <v>130</v>
      </c>
      <c r="G155" t="str">
        <f>VLOOKUP(A155,'directorio 3 ago 26'!$A$2:$J$658,3,FALSE)</f>
        <v>Juzgado 9 de Instrucción Penal Militar</v>
      </c>
      <c r="H155" t="s">
        <v>64</v>
      </c>
      <c r="I155" t="str">
        <f>VLOOKUP(A155,'directorio 3 ago 26'!$A$2:$J$658,4,FALSE)</f>
        <v>Pasto</v>
      </c>
      <c r="J155" t="s">
        <v>65</v>
      </c>
      <c r="K155" t="str">
        <f>VLOOKUP(A155,'directorio 3 ago 26'!$A$2:$J$658,5,FALSE)</f>
        <v>Nariño</v>
      </c>
      <c r="L155">
        <v>52</v>
      </c>
      <c r="M155">
        <f>VLOOKUP(Tabla22[[#This Row],[dptoTxt2]],dane!$A$2:$B$32,2,FALSE)</f>
        <v>52</v>
      </c>
      <c r="N155" t="s">
        <v>860</v>
      </c>
      <c r="O155" s="1" t="s">
        <v>861</v>
      </c>
      <c r="P155">
        <v>2219</v>
      </c>
      <c r="Q155">
        <f>VLOOKUP(C155,'directorio 3 ago 26'!$A$2:$K$658,7,FALSE)</f>
        <v>0</v>
      </c>
      <c r="R155">
        <v>2219</v>
      </c>
      <c r="S155" t="s">
        <v>393</v>
      </c>
      <c r="T155" t="str">
        <f>VLOOKUP(A155,'directorio 3 ago 26'!$A$2:$J$658,9,FALSE)</f>
        <v>Carrera 76 No. 50-175. Barrio los Colores, Cuarta Brigada</v>
      </c>
      <c r="U155" t="s">
        <v>1044</v>
      </c>
      <c r="V155" t="str">
        <f>VLOOKUP(A155,'directorio 3 ago 26'!$A$2:$J$658,10,FALSE)</f>
        <v>LUNES A VIERNES DE
08:00 A 17:00 HORAS</v>
      </c>
    </row>
    <row r="156" spans="1:22" x14ac:dyDescent="0.35">
      <c r="A156" t="s">
        <v>1676</v>
      </c>
      <c r="B156" s="5" t="s">
        <v>862</v>
      </c>
      <c r="C156" t="s">
        <v>1677</v>
      </c>
      <c r="D156" t="s">
        <v>665</v>
      </c>
      <c r="E156" t="s">
        <v>668</v>
      </c>
      <c r="F156" t="s">
        <v>131</v>
      </c>
      <c r="G156" t="str">
        <f>VLOOKUP(A156,'directorio 3 ago 26'!$A$2:$J$658,3,FALSE)</f>
        <v>Juzgado 10 de Instrucción Penal Militar</v>
      </c>
      <c r="H156" t="s">
        <v>315</v>
      </c>
      <c r="I156" t="str">
        <f>VLOOKUP(A156,'directorio 3 ago 26'!$A$2:$J$658,4,FALSE)</f>
        <v>Leticia</v>
      </c>
      <c r="J156" t="s">
        <v>316</v>
      </c>
      <c r="K156" t="str">
        <f>VLOOKUP(A156,'directorio 3 ago 26'!$A$2:$J$658,5,FALSE)</f>
        <v>Amazonas</v>
      </c>
      <c r="L156">
        <v>91</v>
      </c>
      <c r="M156">
        <f>VLOOKUP(Tabla22[[#This Row],[dptoTxt2]],dane!$A$2:$B$32,2,FALSE)</f>
        <v>91</v>
      </c>
      <c r="N156" t="s">
        <v>862</v>
      </c>
      <c r="O156" s="1" t="s">
        <v>710</v>
      </c>
      <c r="P156">
        <v>2221</v>
      </c>
      <c r="Q156">
        <f>VLOOKUP(C156,'directorio 3 ago 26'!$A$2:$K$658,7,FALSE)</f>
        <v>2220</v>
      </c>
      <c r="R156" t="str">
        <f>_xlfn.CONCAT(Tabla22[[#This Row],[phone2]],"/",Tabla22[[#This Row],[phone3]])</f>
        <v>2221/2220</v>
      </c>
      <c r="S156" t="s">
        <v>394</v>
      </c>
      <c r="T156" t="str">
        <f>VLOOKUP(A156,'directorio 3 ago 26'!$A$2:$J$658,9,FALSE)</f>
        <v>Carretera Nacional-Corregimiento Buenavista Grupo De Caballería Mecanizado No. 2. "Cr. Juan José Rondón".  Municipio Distracción.</v>
      </c>
      <c r="U156" t="s">
        <v>1044</v>
      </c>
      <c r="V156" t="str">
        <f>VLOOKUP(A156,'directorio 3 ago 26'!$A$2:$J$658,10,FALSE)</f>
        <v>LUNES A VIERNES DE
08:00 A 18:00 HORAS</v>
      </c>
    </row>
    <row r="157" spans="1:22" x14ac:dyDescent="0.35">
      <c r="A157" s="25" t="s">
        <v>1680</v>
      </c>
      <c r="B157" s="4" t="s">
        <v>865</v>
      </c>
      <c r="C157" s="23" t="s">
        <v>1680</v>
      </c>
      <c r="D157" t="s">
        <v>665</v>
      </c>
      <c r="E157" t="s">
        <v>668</v>
      </c>
      <c r="F157" t="s">
        <v>134</v>
      </c>
      <c r="G157" t="str">
        <f>VLOOKUP(A157,'directorio 3 ago 26'!$A$2:$J$658,3,FALSE)</f>
        <v>Juzgado 14 de Instrucción Penal Militar</v>
      </c>
      <c r="H157" t="s">
        <v>91</v>
      </c>
      <c r="I157" t="str">
        <f>VLOOKUP(A157,'directorio 3 ago 26'!$A$2:$J$658,4,FALSE)</f>
        <v>Buga</v>
      </c>
      <c r="J157" t="s">
        <v>55</v>
      </c>
      <c r="K157" t="str">
        <f>VLOOKUP(A157,'directorio 3 ago 26'!$A$2:$J$658,5,FALSE)</f>
        <v>Valle del Cauca</v>
      </c>
      <c r="L157">
        <v>76</v>
      </c>
      <c r="M157">
        <f>VLOOKUP(Tabla22[[#This Row],[dptoTxt2]],dane!$A$2:$B$32,2,FALSE)</f>
        <v>76</v>
      </c>
      <c r="N157" t="s">
        <v>865</v>
      </c>
      <c r="O157" s="1" t="s">
        <v>691</v>
      </c>
      <c r="P157">
        <v>2327</v>
      </c>
      <c r="Q157">
        <f>VLOOKUP(C157,'directorio 3 ago 26'!$A$2:$K$658,7,FALSE)</f>
        <v>2327</v>
      </c>
      <c r="R157" t="str">
        <f>_xlfn.CONCAT(Tabla22[[#This Row],[phone2]],"/",Tabla22[[#This Row],[phone3]])</f>
        <v>2327/2327</v>
      </c>
      <c r="S157" t="s">
        <v>99</v>
      </c>
      <c r="T157" t="str">
        <f>VLOOKUP(A157,'directorio 3 ago 26'!$A$2:$J$658,9,FALSE)</f>
        <v>Calle 5 No. 83-00 / Tercera Brigada - Cantón Militar Pichincha</v>
      </c>
      <c r="U157" t="s">
        <v>1044</v>
      </c>
      <c r="V157" t="str">
        <f>VLOOKUP(A157,'directorio 3 ago 26'!$A$2:$J$658,10,FALSE)</f>
        <v>LUNES A VIERNES DE
08:00 A 18:00 HORAS</v>
      </c>
    </row>
    <row r="158" spans="1:22" x14ac:dyDescent="0.35">
      <c r="A158" t="s">
        <v>1976</v>
      </c>
      <c r="B158" s="5" t="s">
        <v>866</v>
      </c>
      <c r="C158" t="s">
        <v>1682</v>
      </c>
      <c r="D158" t="s">
        <v>665</v>
      </c>
      <c r="E158" t="s">
        <v>668</v>
      </c>
      <c r="F158" t="s">
        <v>135</v>
      </c>
      <c r="G158" t="str">
        <f>VLOOKUP(A158,'directorio 3 ago 26'!$A$2:$J$658,3,FALSE)</f>
        <v>Juzgado 15 de Instrucción Penal Militar</v>
      </c>
      <c r="H158" t="s">
        <v>307</v>
      </c>
      <c r="I158" t="str">
        <f>VLOOKUP(A158,'directorio 3 ago 26'!$A$2:$J$658,4,FALSE)</f>
        <v>Villavicencio</v>
      </c>
      <c r="J158" t="s">
        <v>308</v>
      </c>
      <c r="K158" t="str">
        <f>VLOOKUP(A158,'directorio 3 ago 26'!$A$2:$J$658,5,FALSE)</f>
        <v>Meta</v>
      </c>
      <c r="L158">
        <v>50</v>
      </c>
      <c r="M158">
        <f>VLOOKUP(Tabla22[[#This Row],[dptoTxt2]],dane!$A$2:$B$32,2,FALSE)</f>
        <v>50</v>
      </c>
      <c r="N158" t="s">
        <v>866</v>
      </c>
      <c r="O158" s="1" t="s">
        <v>712</v>
      </c>
      <c r="P158">
        <v>2328</v>
      </c>
      <c r="Q158">
        <f>VLOOKUP(C158,'directorio 3 ago 26'!$A$2:$K$658,7,FALSE)</f>
        <v>2329</v>
      </c>
      <c r="R158" t="str">
        <f>_xlfn.CONCAT(Tabla22[[#This Row],[phone2]],"/",Tabla22[[#This Row],[phone3]])</f>
        <v>2328/2329</v>
      </c>
      <c r="S158" t="s">
        <v>396</v>
      </c>
      <c r="T158" t="str">
        <f>VLOOKUP(A158,'directorio 3 ago 26'!$A$2:$J$658,9,FALSE)</f>
        <v>Calle 14 No. 32 - 00 Batallon de Ingenieros Caldas (Guardia) Detrás del estadio</v>
      </c>
      <c r="U158" t="s">
        <v>1044</v>
      </c>
      <c r="V158" t="str">
        <f>VLOOKUP(A158,'directorio 3 ago 26'!$A$2:$J$658,10,FALSE)</f>
        <v>LUNES A VIERNES DE
08:00 A 18:00 HORAS</v>
      </c>
    </row>
    <row r="159" spans="1:22" x14ac:dyDescent="0.35">
      <c r="A159" s="23" t="s">
        <v>1683</v>
      </c>
      <c r="B159" s="4" t="s">
        <v>867</v>
      </c>
      <c r="C159" s="23" t="s">
        <v>1684</v>
      </c>
      <c r="D159" t="s">
        <v>665</v>
      </c>
      <c r="E159" t="s">
        <v>668</v>
      </c>
      <c r="F159" t="s">
        <v>136</v>
      </c>
      <c r="G159" t="str">
        <f>VLOOKUP(A159,'directorio 3 ago 26'!$A$2:$J$658,3,FALSE)</f>
        <v>Juzgado 16 de Instrucción Penal Militar</v>
      </c>
      <c r="H159" t="s">
        <v>317</v>
      </c>
      <c r="I159" t="str">
        <f>VLOOKUP(A159,'directorio 3 ago 26'!$A$2:$J$658,4,FALSE)</f>
        <v>Malambo</v>
      </c>
      <c r="J159" t="s">
        <v>310</v>
      </c>
      <c r="K159" t="str">
        <f>VLOOKUP(A159,'directorio 3 ago 26'!$A$2:$J$658,5,FALSE)</f>
        <v>Atlántico</v>
      </c>
      <c r="L159">
        <v>8</v>
      </c>
      <c r="M159">
        <f>VLOOKUP(Tabla22[[#This Row],[dptoTxt2]],dane!$A$2:$B$32,2,FALSE)</f>
        <v>8</v>
      </c>
      <c r="N159" t="s">
        <v>867</v>
      </c>
      <c r="O159" s="1" t="s">
        <v>713</v>
      </c>
      <c r="P159">
        <v>2502</v>
      </c>
      <c r="Q159">
        <f>VLOOKUP(C159,'directorio 3 ago 26'!$A$2:$K$658,7,FALSE)</f>
        <v>2503</v>
      </c>
      <c r="R159" t="str">
        <f>_xlfn.CONCAT(Tabla22[[#This Row],[phone2]],"/",Tabla22[[#This Row],[phone3]])</f>
        <v>2502/2503</v>
      </c>
      <c r="S159" t="s">
        <v>397</v>
      </c>
      <c r="T159" t="str">
        <f>VLOOKUP(A159,'directorio 3 ago 26'!$A$2:$J$658,9,FALSE)</f>
        <v xml:space="preserve">Avenida Los Cuarteles No. 80 - 00 - Cantón Militar José Hilario López - Tercera División del Ejército - Brigada No. 29. </v>
      </c>
      <c r="U159" t="s">
        <v>1044</v>
      </c>
      <c r="V159" t="str">
        <f>VLOOKUP(A159,'directorio 3 ago 26'!$A$2:$J$658,10,FALSE)</f>
        <v>LUNES A VIERNES DE
08:00 A 18:00 HORAS</v>
      </c>
    </row>
    <row r="160" spans="1:22" x14ac:dyDescent="0.35">
      <c r="A160" t="s">
        <v>1685</v>
      </c>
      <c r="B160" s="5" t="s">
        <v>868</v>
      </c>
      <c r="C160" t="s">
        <v>1686</v>
      </c>
      <c r="D160" t="s">
        <v>665</v>
      </c>
      <c r="E160" t="s">
        <v>668</v>
      </c>
      <c r="F160" t="s">
        <v>137</v>
      </c>
      <c r="G160" t="str">
        <f>VLOOKUP(A160,'directorio 3 ago 26'!$A$2:$J$658,3,FALSE)</f>
        <v>Juzgado 17 de Instrucción Penal Militar</v>
      </c>
      <c r="H160" t="s">
        <v>318</v>
      </c>
      <c r="I160" t="str">
        <f>VLOOKUP(A160,'directorio 3 ago 26'!$A$2:$J$658,4,FALSE)</f>
        <v>Santa Marta</v>
      </c>
      <c r="J160" t="s">
        <v>319</v>
      </c>
      <c r="K160" t="str">
        <f>VLOOKUP(A160,'directorio 3 ago 26'!$A$2:$J$658,5,FALSE)</f>
        <v>Magdalena</v>
      </c>
      <c r="L160">
        <v>47</v>
      </c>
      <c r="M160">
        <f>VLOOKUP(Tabla22[[#This Row],[dptoTxt2]],dane!$A$2:$B$32,2,FALSE)</f>
        <v>47</v>
      </c>
      <c r="N160" t="s">
        <v>868</v>
      </c>
      <c r="O160" s="1" t="s">
        <v>714</v>
      </c>
      <c r="P160">
        <v>0</v>
      </c>
      <c r="Q160">
        <f>VLOOKUP(C160,'directorio 3 ago 26'!$A$2:$K$658,7,FALSE)</f>
        <v>0</v>
      </c>
      <c r="R160"/>
      <c r="S160" t="s">
        <v>398</v>
      </c>
      <c r="T160" t="str">
        <f>VLOOKUP(A160,'directorio 3 ago 26'!$A$2:$J$658,9,FALSE)</f>
        <v>Avenida 1 Vía Al Pórtico. Canton Militar San Jorge Comando especifico del Norte de santander</v>
      </c>
      <c r="U160" t="s">
        <v>1044</v>
      </c>
      <c r="V160" t="str">
        <f>VLOOKUP(A160,'directorio 3 ago 26'!$A$2:$J$658,10,FALSE)</f>
        <v>LUNES A VIERNES DE
08:00 A 18:00 HORAS</v>
      </c>
    </row>
    <row r="161" spans="1:22" x14ac:dyDescent="0.35">
      <c r="A161" s="23" t="s">
        <v>7</v>
      </c>
      <c r="B161" s="4" t="s">
        <v>7</v>
      </c>
      <c r="C161" s="23"/>
      <c r="D161" t="s">
        <v>665</v>
      </c>
      <c r="E161" t="s">
        <v>668</v>
      </c>
      <c r="F161" t="s">
        <v>138</v>
      </c>
      <c r="G161" t="str">
        <f>VLOOKUP(A161,'directorio 3 ago 26'!$A$2:$J$658,3,FALSE)</f>
        <v>Juzgado 18 de Instrucción Penal Militar</v>
      </c>
      <c r="H161" t="s">
        <v>304</v>
      </c>
      <c r="I161" t="str">
        <f>VLOOKUP(A161,'directorio 3 ago 26'!$A$2:$J$658,4,FALSE)</f>
        <v>Cúcuta</v>
      </c>
      <c r="J161" t="s">
        <v>305</v>
      </c>
      <c r="K161" t="str">
        <f>VLOOKUP(A161,'directorio 3 ago 26'!$A$2:$J$658,5,FALSE)</f>
        <v>Norte de Santander</v>
      </c>
      <c r="L161">
        <v>54</v>
      </c>
      <c r="M161">
        <f>VLOOKUP(Tabla22[[#This Row],[dptoTxt2]],dane!$A$2:$B$32,2,FALSE)</f>
        <v>54</v>
      </c>
      <c r="N161" t="s">
        <v>7</v>
      </c>
      <c r="O161" s="1" t="s">
        <v>828</v>
      </c>
      <c r="P161">
        <v>2314</v>
      </c>
      <c r="Q161" t="e">
        <f>VLOOKUP(C161,'directorio 3 ago 26'!$A$2:$K$658,7,FALSE)</f>
        <v>#N/A</v>
      </c>
      <c r="R161">
        <v>2314</v>
      </c>
      <c r="S161" t="s">
        <v>634</v>
      </c>
      <c r="T161" t="str">
        <f>VLOOKUP(A161,'directorio 3 ago 26'!$A$2:$J$658,9,FALSE)</f>
        <v xml:space="preserve"> Kilómetro 3 Vía Ocaña - Cúcuta. Instalaciones Batallón de Infantería No.15. "Gr. Francisco De Paula Santander".    </v>
      </c>
      <c r="U161" t="s">
        <v>1044</v>
      </c>
      <c r="V161" t="str">
        <f>VLOOKUP(A161,'directorio 3 ago 26'!$A$2:$J$658,10,FALSE)</f>
        <v>LUNES A VIERNES DE
08:00 A 18:00 HORAS</v>
      </c>
    </row>
    <row r="162" spans="1:22" x14ac:dyDescent="0.35">
      <c r="A162" t="s">
        <v>369</v>
      </c>
      <c r="B162" s="5" t="s">
        <v>369</v>
      </c>
      <c r="D162" t="s">
        <v>665</v>
      </c>
      <c r="E162" t="s">
        <v>668</v>
      </c>
      <c r="F162" t="s">
        <v>139</v>
      </c>
      <c r="G162" t="str">
        <f>VLOOKUP(A162,'directorio 3 ago 26'!$A$2:$J$658,3,FALSE)</f>
        <v>Juzgado 20 de Instrucción Penal Militar</v>
      </c>
      <c r="H162" t="s">
        <v>302</v>
      </c>
      <c r="I162" t="str">
        <f>VLOOKUP(A162,'directorio 3 ago 26'!$A$2:$J$658,4,FALSE)</f>
        <v>Valledupar</v>
      </c>
      <c r="J162" t="s">
        <v>303</v>
      </c>
      <c r="K162" t="str">
        <f>VLOOKUP(A162,'directorio 3 ago 26'!$A$2:$J$658,5,FALSE)</f>
        <v>Cesar</v>
      </c>
      <c r="L162">
        <v>20</v>
      </c>
      <c r="M162">
        <f>VLOOKUP(Tabla22[[#This Row],[dptoTxt2]],dane!$A$2:$B$32,2,FALSE)</f>
        <v>20</v>
      </c>
      <c r="N162" t="s">
        <v>369</v>
      </c>
      <c r="P162">
        <v>2302</v>
      </c>
      <c r="Q162" t="e">
        <f>VLOOKUP(C162,'directorio 3 ago 26'!$A$2:$K$658,7,FALSE)</f>
        <v>#N/A</v>
      </c>
      <c r="R162">
        <v>2302</v>
      </c>
      <c r="T162" t="str">
        <f>VLOOKUP(A162,'directorio 3 ago 26'!$A$2:$J$658,9,FALSE)</f>
        <v xml:space="preserve">Diagonal 56 #11-17 Barrio Pueblo Nuevo . Batallón de Artillería No.2 Nueva Granada. al lado de la estaión de bomberos </v>
      </c>
      <c r="U162" t="s">
        <v>1044</v>
      </c>
      <c r="V162" t="str">
        <f>VLOOKUP(A162,'directorio 3 ago 26'!$A$2:$J$658,10,FALSE)</f>
        <v>LUNES A VIERNES DE
08:00 A 18:00 HORAS</v>
      </c>
    </row>
    <row r="163" spans="1:22" x14ac:dyDescent="0.35">
      <c r="A163" t="s">
        <v>1689</v>
      </c>
      <c r="B163" s="5" t="s">
        <v>870</v>
      </c>
      <c r="C163" t="s">
        <v>1690</v>
      </c>
      <c r="D163" t="s">
        <v>665</v>
      </c>
      <c r="E163" t="s">
        <v>668</v>
      </c>
      <c r="F163" t="s">
        <v>141</v>
      </c>
      <c r="G163" t="str">
        <f>VLOOKUP(A163,'directorio 3 ago 26'!$A$2:$J$658,3,FALSE)</f>
        <v>Juzgado 24 de Instrucción Penal Militar</v>
      </c>
      <c r="H163" t="s">
        <v>322</v>
      </c>
      <c r="I163" t="str">
        <f>VLOOKUP(A163,'directorio 3 ago 26'!$A$2:$J$658,4,FALSE)</f>
        <v>Bello</v>
      </c>
      <c r="J163" t="s">
        <v>297</v>
      </c>
      <c r="K163" t="str">
        <f>VLOOKUP(A163,'directorio 3 ago 26'!$A$2:$J$658,5,FALSE)</f>
        <v>Antioquia</v>
      </c>
      <c r="L163">
        <v>5</v>
      </c>
      <c r="M163">
        <f>VLOOKUP(Tabla22[[#This Row],[dptoTxt2]],dane!$A$2:$B$32,2,FALSE)</f>
        <v>5</v>
      </c>
      <c r="N163" t="s">
        <v>870</v>
      </c>
      <c r="O163" s="1" t="s">
        <v>715</v>
      </c>
      <c r="P163">
        <v>0</v>
      </c>
      <c r="Q163">
        <f>VLOOKUP(C163,'directorio 3 ago 26'!$A$2:$K$658,7,FALSE)</f>
        <v>0</v>
      </c>
      <c r="R163"/>
      <c r="S163" t="s">
        <v>400</v>
      </c>
      <c r="T163" t="str">
        <f>VLOOKUP(A163,'directorio 3 ago 26'!$A$2:$J$658,9,FALSE)</f>
        <v>Batallón de Artillería No 27 BG. LUIS ERNESTO ORDOÑES CASTILLO</v>
      </c>
      <c r="U163" t="s">
        <v>1044</v>
      </c>
      <c r="V163" t="str">
        <f>VLOOKUP(A163,'directorio 3 ago 26'!$A$2:$J$658,10,FALSE)</f>
        <v>LUNES A VIERNES DE
08:00 A 18:00 HORAS</v>
      </c>
    </row>
    <row r="164" spans="1:22" x14ac:dyDescent="0.35">
      <c r="A164" s="24" t="s">
        <v>1691</v>
      </c>
      <c r="B164" s="5" t="s">
        <v>872</v>
      </c>
      <c r="C164" t="s">
        <v>1692</v>
      </c>
      <c r="D164" t="s">
        <v>665</v>
      </c>
      <c r="E164" t="s">
        <v>668</v>
      </c>
      <c r="F164" t="s">
        <v>143</v>
      </c>
      <c r="G164" t="str">
        <f>VLOOKUP(A164,'directorio 3 ago 26'!$A$2:$J$658,3,FALSE)</f>
        <v>Juzgado 26 de Instrucción Penal Militar</v>
      </c>
      <c r="H164" t="s">
        <v>595</v>
      </c>
      <c r="I164" t="str">
        <f>VLOOKUP(A164,'directorio 3 ago 26'!$A$2:$J$658,4,FALSE)</f>
        <v>Las Ánimas</v>
      </c>
      <c r="J164" t="s">
        <v>313</v>
      </c>
      <c r="K164" t="str">
        <f>VLOOKUP(A164,'directorio 3 ago 26'!$A$2:$J$658,5,FALSE)</f>
        <v>Chocó</v>
      </c>
      <c r="L164">
        <v>27</v>
      </c>
      <c r="M164">
        <f>VLOOKUP(Tabla22[[#This Row],[dptoTxt2]],dane!$A$2:$B$32,2,FALSE)</f>
        <v>27</v>
      </c>
      <c r="N164" t="s">
        <v>872</v>
      </c>
      <c r="P164">
        <v>2222</v>
      </c>
      <c r="Q164">
        <f>VLOOKUP(C164,'directorio 3 ago 26'!$A$2:$K$658,7,FALSE)</f>
        <v>2224</v>
      </c>
      <c r="R164" t="str">
        <f>_xlfn.CONCAT(Tabla22[[#This Row],[phone2]],"/",Tabla22[[#This Row],[phone3]])</f>
        <v>2222/2224</v>
      </c>
      <c r="S164" t="s">
        <v>639</v>
      </c>
      <c r="T164" t="str">
        <f>VLOOKUP(A164,'directorio 3 ago 26'!$A$2:$J$658,9,FALSE)</f>
        <v>Calle 50 entre carreras 3 y 4. Decima Cuarta Brigada Ejército Nacional</v>
      </c>
      <c r="U164" t="s">
        <v>1044</v>
      </c>
      <c r="V164" t="str">
        <f>VLOOKUP(A164,'directorio 3 ago 26'!$A$2:$J$658,10,FALSE)</f>
        <v>LUNES A VIERNES DE
08:00 A 18:00 HORAS</v>
      </c>
    </row>
    <row r="165" spans="1:22" x14ac:dyDescent="0.35">
      <c r="A165" t="s">
        <v>1693</v>
      </c>
      <c r="B165" s="5" t="s">
        <v>874</v>
      </c>
      <c r="C165" t="s">
        <v>1694</v>
      </c>
      <c r="D165" t="s">
        <v>665</v>
      </c>
      <c r="E165" t="s">
        <v>668</v>
      </c>
      <c r="F165" t="s">
        <v>145</v>
      </c>
      <c r="G165" t="str">
        <f>VLOOKUP(A165,'directorio 3 ago 26'!$A$2:$J$658,3,FALSE)</f>
        <v>Juzgado 28 de Instrucción Penal Militar</v>
      </c>
      <c r="H165" t="s">
        <v>325</v>
      </c>
      <c r="I165" t="str">
        <f>VLOOKUP(A165,'directorio 3 ago 26'!$A$2:$J$658,4,FALSE)</f>
        <v>Carepa</v>
      </c>
      <c r="J165" t="s">
        <v>297</v>
      </c>
      <c r="K165" t="str">
        <f>VLOOKUP(A165,'directorio 3 ago 26'!$A$2:$J$658,5,FALSE)</f>
        <v>Antioquia</v>
      </c>
      <c r="L165">
        <v>5</v>
      </c>
      <c r="M165">
        <f>VLOOKUP(Tabla22[[#This Row],[dptoTxt2]],dane!$A$2:$B$32,2,FALSE)</f>
        <v>5</v>
      </c>
      <c r="N165" t="s">
        <v>874</v>
      </c>
      <c r="O165" s="1" t="s">
        <v>716</v>
      </c>
      <c r="P165">
        <v>2225</v>
      </c>
      <c r="Q165">
        <f>VLOOKUP(C165,'directorio 3 ago 26'!$A$2:$K$658,7,FALSE)</f>
        <v>2226</v>
      </c>
      <c r="R165" t="str">
        <f>_xlfn.CONCAT(Tabla22[[#This Row],[phone2]],"/",Tabla22[[#This Row],[phone3]])</f>
        <v>2225/2226</v>
      </c>
      <c r="S165" t="s">
        <v>600</v>
      </c>
      <c r="T165" t="str">
        <f>VLOOKUP(A165,'directorio 3 ago 26'!$A$2:$J$658,9,FALSE)</f>
        <v>Avenida Sierra Chiquita Kilómetro 3 Vía Jaraquiel a Montería - Décimo Primera Brigada Ejército</v>
      </c>
      <c r="U165" t="s">
        <v>1044</v>
      </c>
      <c r="V165" t="str">
        <f>VLOOKUP(A165,'directorio 3 ago 26'!$A$2:$J$658,10,FALSE)</f>
        <v>LUNES A VIERNES DE
08:00 A 18:00 HORAS</v>
      </c>
    </row>
    <row r="166" spans="1:22" x14ac:dyDescent="0.35">
      <c r="A166" s="23" t="s">
        <v>9</v>
      </c>
      <c r="B166" s="4" t="s">
        <v>9</v>
      </c>
      <c r="C166" s="23"/>
      <c r="D166" t="s">
        <v>665</v>
      </c>
      <c r="E166" t="s">
        <v>668</v>
      </c>
      <c r="F166" t="s">
        <v>146</v>
      </c>
      <c r="G166" t="str">
        <f>VLOOKUP(A166,'directorio 3 ago 26'!$A$2:$J$658,3,FALSE)</f>
        <v>Juzgado 30 de Instrucción Penal Militar</v>
      </c>
      <c r="H166" t="s">
        <v>296</v>
      </c>
      <c r="I166" t="str">
        <f>VLOOKUP(A166,'directorio 3 ago 26'!$A$2:$J$658,4,FALSE)</f>
        <v>Medellín</v>
      </c>
      <c r="J166" t="s">
        <v>297</v>
      </c>
      <c r="K166" t="str">
        <f>VLOOKUP(A166,'directorio 3 ago 26'!$A$2:$J$658,5,FALSE)</f>
        <v>Antioquia</v>
      </c>
      <c r="L166">
        <v>5</v>
      </c>
      <c r="M166">
        <f>VLOOKUP(Tabla22[[#This Row],[dptoTxt2]],dane!$A$2:$B$32,2,FALSE)</f>
        <v>5</v>
      </c>
      <c r="N166" t="s">
        <v>9</v>
      </c>
      <c r="O166" s="1" t="s">
        <v>875</v>
      </c>
      <c r="P166">
        <v>2227</v>
      </c>
      <c r="Q166" t="e">
        <f>VLOOKUP(C166,'directorio 3 ago 26'!$A$2:$K$658,7,FALSE)</f>
        <v>#N/A</v>
      </c>
      <c r="R166"/>
      <c r="S166" t="s">
        <v>385</v>
      </c>
      <c r="T166" t="str">
        <f>VLOOKUP(A166,'directorio 3 ago 26'!$A$2:$J$658,9,FALSE)</f>
        <v>Carerra 4 Calle 34 Vía al rodadero - Batallón de Infanteria General Jose María Cordova</v>
      </c>
      <c r="U166" t="s">
        <v>1044</v>
      </c>
      <c r="V166" t="str">
        <f>VLOOKUP(A166,'directorio 3 ago 26'!$A$2:$J$658,10,FALSE)</f>
        <v>LUNES A VIERNES DE
08:00 A 17:00 HORAS</v>
      </c>
    </row>
    <row r="167" spans="1:22" x14ac:dyDescent="0.35">
      <c r="A167" t="s">
        <v>1697</v>
      </c>
      <c r="B167" s="5" t="s">
        <v>876</v>
      </c>
      <c r="C167" t="s">
        <v>1977</v>
      </c>
      <c r="D167" t="s">
        <v>665</v>
      </c>
      <c r="E167" t="s">
        <v>668</v>
      </c>
      <c r="F167" t="s">
        <v>147</v>
      </c>
      <c r="G167" t="str">
        <f>VLOOKUP(A167,'directorio 3 ago 26'!$A$2:$J$658,3,FALSE)</f>
        <v>Juzgado 31 de Instrucción Penal Militar</v>
      </c>
      <c r="H167" t="s">
        <v>302</v>
      </c>
      <c r="I167" t="str">
        <f>VLOOKUP(A167,'directorio 3 ago 26'!$A$2:$J$658,4,FALSE)</f>
        <v>Buenavista</v>
      </c>
      <c r="J167" t="s">
        <v>303</v>
      </c>
      <c r="K167" t="str">
        <f>VLOOKUP(A167,'directorio 3 ago 26'!$A$2:$J$658,5,FALSE)</f>
        <v>La Guajira</v>
      </c>
      <c r="L167">
        <v>20</v>
      </c>
      <c r="M167">
        <f>VLOOKUP(Tabla22[[#This Row],[dptoTxt2]],dane!$A$2:$B$32,2,FALSE)</f>
        <v>44</v>
      </c>
      <c r="N167" t="s">
        <v>876</v>
      </c>
      <c r="O167" s="1" t="s">
        <v>717</v>
      </c>
      <c r="P167">
        <v>0</v>
      </c>
      <c r="Q167" t="e">
        <f>VLOOKUP(C167,'directorio 3 ago 26'!$A$2:$K$658,7,FALSE)</f>
        <v>#N/A</v>
      </c>
      <c r="R167"/>
      <c r="S167" t="s">
        <v>402</v>
      </c>
      <c r="T167" t="str">
        <f>VLOOKUP(A167,'directorio 3 ago 26'!$A$2:$J$658,9,FALSE)</f>
        <v xml:space="preserve">Kilómetro 1 Vía San José Del Guaviare Al Retorno (Guaviare).Instalaciones Brigada De Selva No. 22. </v>
      </c>
      <c r="U167" t="s">
        <v>1044</v>
      </c>
      <c r="V167" t="str">
        <f>VLOOKUP(A167,'directorio 3 ago 26'!$A$2:$J$658,10,FALSE)</f>
        <v>LUNES A VIERNES DE
08:00 A 17:00 HORAS</v>
      </c>
    </row>
    <row r="168" spans="1:22" x14ac:dyDescent="0.35">
      <c r="A168" s="25" t="s">
        <v>1698</v>
      </c>
      <c r="B168" s="4" t="s">
        <v>10</v>
      </c>
      <c r="C168" s="23"/>
      <c r="D168" t="s">
        <v>665</v>
      </c>
      <c r="E168" t="s">
        <v>668</v>
      </c>
      <c r="F168" t="s">
        <v>148</v>
      </c>
      <c r="G168" t="str">
        <f>VLOOKUP(A168,'directorio 3 ago 26'!$A$2:$J$658,3,FALSE)</f>
        <v>Juzgado 31 de Instrucción Penal Militar</v>
      </c>
      <c r="H168" t="s">
        <v>323</v>
      </c>
      <c r="I168" t="str">
        <f>VLOOKUP(A168,'directorio 3 ago 26'!$A$2:$J$658,4,FALSE)</f>
        <v>Buenavista</v>
      </c>
      <c r="J168" t="s">
        <v>297</v>
      </c>
      <c r="K168" t="str">
        <f>VLOOKUP(A168,'directorio 3 ago 26'!$A$2:$J$658,5,FALSE)</f>
        <v>La Guajira</v>
      </c>
      <c r="L168">
        <v>5</v>
      </c>
      <c r="M168">
        <f>VLOOKUP(Tabla22[[#This Row],[dptoTxt2]],dane!$A$2:$B$32,2,FALSE)</f>
        <v>44</v>
      </c>
      <c r="N168" t="s">
        <v>10</v>
      </c>
      <c r="O168" s="1" t="s">
        <v>877</v>
      </c>
      <c r="P168">
        <v>2360</v>
      </c>
      <c r="Q168" t="e">
        <f>VLOOKUP(C168,'directorio 3 ago 26'!$A$2:$K$658,7,FALSE)</f>
        <v>#N/A</v>
      </c>
      <c r="R168">
        <v>2360</v>
      </c>
      <c r="S168" t="s">
        <v>630</v>
      </c>
      <c r="T168" t="str">
        <f>VLOOKUP(A168,'directorio 3 ago 26'!$A$2:$J$658,9,FALSE)</f>
        <v xml:space="preserve">Calle 6 transversal 15 Vía marginal de la selva / Cantón Militar Manare Decima sexta brigada. </v>
      </c>
      <c r="U168" t="s">
        <v>1044</v>
      </c>
      <c r="V168" t="str">
        <f>VLOOKUP(A168,'directorio 3 ago 26'!$A$2:$J$658,10,FALSE)</f>
        <v>LUNES A VIERNES DE
08:00 A 17:00 HORAS</v>
      </c>
    </row>
    <row r="169" spans="1:22" x14ac:dyDescent="0.35">
      <c r="A169" t="s">
        <v>1699</v>
      </c>
      <c r="B169" s="5" t="s">
        <v>878</v>
      </c>
      <c r="C169" t="s">
        <v>1700</v>
      </c>
      <c r="D169" t="s">
        <v>665</v>
      </c>
      <c r="E169" t="s">
        <v>668</v>
      </c>
      <c r="F169" t="s">
        <v>149</v>
      </c>
      <c r="G169" t="str">
        <f>VLOOKUP(A169,'directorio 3 ago 26'!$A$2:$J$658,3,FALSE)</f>
        <v>Juzgado 33 de Instrucción Penal Militar</v>
      </c>
      <c r="H169" t="s">
        <v>54</v>
      </c>
      <c r="I169" t="str">
        <f>VLOOKUP(A169,'directorio 3 ago 26'!$A$2:$J$658,4,FALSE)</f>
        <v>Cali</v>
      </c>
      <c r="J169" t="s">
        <v>55</v>
      </c>
      <c r="K169" t="str">
        <f>VLOOKUP(A169,'directorio 3 ago 26'!$A$2:$J$658,5,FALSE)</f>
        <v>Valle del Cauca</v>
      </c>
      <c r="L169">
        <v>76</v>
      </c>
      <c r="M169">
        <f>VLOOKUP(Tabla22[[#This Row],[dptoTxt2]],dane!$A$2:$B$32,2,FALSE)</f>
        <v>76</v>
      </c>
      <c r="N169" t="s">
        <v>878</v>
      </c>
      <c r="O169" s="1" t="s">
        <v>685</v>
      </c>
      <c r="P169">
        <v>2361</v>
      </c>
      <c r="Q169">
        <f>VLOOKUP(C169,'directorio 3 ago 26'!$A$2:$K$658,7,FALSE)</f>
        <v>2300</v>
      </c>
      <c r="R169" t="str">
        <f>_xlfn.CONCAT(Tabla22[[#This Row],[phone2]],"/",Tabla22[[#This Row],[phone3]])</f>
        <v>2361/2300</v>
      </c>
      <c r="S169" t="s">
        <v>610</v>
      </c>
      <c r="T169" t="str">
        <f>VLOOKUP(A169,'directorio 3 ago 26'!$A$2:$J$658,9,FALSE)</f>
        <v xml:space="preserve">Calle 6 transversal 15 Vía marginal de la selva / Cantón Militar Manare Decima sexta brigada. </v>
      </c>
      <c r="U169" t="s">
        <v>1044</v>
      </c>
      <c r="V169" t="str">
        <f>VLOOKUP(A169,'directorio 3 ago 26'!$A$2:$J$658,10,FALSE)</f>
        <v>LUNES A VIERNES DE
08:00 A 18:00 HORAS</v>
      </c>
    </row>
    <row r="170" spans="1:22" x14ac:dyDescent="0.35">
      <c r="A170" s="23" t="s">
        <v>11</v>
      </c>
      <c r="B170" s="4" t="s">
        <v>11</v>
      </c>
      <c r="C170" s="23"/>
      <c r="D170" t="s">
        <v>665</v>
      </c>
      <c r="E170" t="s">
        <v>668</v>
      </c>
      <c r="F170" t="s">
        <v>150</v>
      </c>
      <c r="G170" t="str">
        <f>VLOOKUP(A170,'directorio 3 ago 26'!$A$2:$J$658,3,FALSE)</f>
        <v>Juzgado 34 de Instrucción Penal Militar</v>
      </c>
      <c r="H170" t="s">
        <v>294</v>
      </c>
      <c r="I170" t="str">
        <f>VLOOKUP(A170,'directorio 3 ago 26'!$A$2:$J$658,4,FALSE)</f>
        <v>Bucaramanga</v>
      </c>
      <c r="J170" t="s">
        <v>295</v>
      </c>
      <c r="K170" t="str">
        <f>VLOOKUP(A170,'directorio 3 ago 26'!$A$2:$J$658,5,FALSE)</f>
        <v>Santander</v>
      </c>
      <c r="L170">
        <v>68</v>
      </c>
      <c r="M170">
        <f>VLOOKUP(Tabla22[[#This Row],[dptoTxt2]],dane!$A$2:$B$32,2,FALSE)</f>
        <v>68</v>
      </c>
      <c r="N170" t="s">
        <v>11</v>
      </c>
      <c r="O170" s="1" t="s">
        <v>879</v>
      </c>
      <c r="P170">
        <v>2301</v>
      </c>
      <c r="Q170" t="e">
        <f>VLOOKUP(C170,'directorio 3 ago 26'!$A$2:$K$658,7,FALSE)</f>
        <v>#N/A</v>
      </c>
      <c r="R170">
        <v>2301</v>
      </c>
      <c r="S170" t="s">
        <v>635</v>
      </c>
      <c r="T170" t="str">
        <f>VLOOKUP(A170,'directorio 3 ago 26'!$A$2:$J$658,9,FALSE)</f>
        <v>Calle 1 No. 16 - 35. Barrio: Flor De Mi Llano. Brigada No. 18.</v>
      </c>
      <c r="U170" t="s">
        <v>1044</v>
      </c>
      <c r="V170" t="str">
        <f>VLOOKUP(A170,'directorio 3 ago 26'!$A$2:$J$658,10,FALSE)</f>
        <v>LUNES A VIERNES DE
08:00 A 18:00 HORAS</v>
      </c>
    </row>
    <row r="171" spans="1:22" x14ac:dyDescent="0.35">
      <c r="A171" t="s">
        <v>1703</v>
      </c>
      <c r="B171" s="5" t="s">
        <v>880</v>
      </c>
      <c r="C171" t="s">
        <v>1704</v>
      </c>
      <c r="D171" t="s">
        <v>665</v>
      </c>
      <c r="E171" t="s">
        <v>668</v>
      </c>
      <c r="F171" t="s">
        <v>151</v>
      </c>
      <c r="G171" t="str">
        <f>VLOOKUP(A171,'directorio 3 ago 26'!$A$2:$J$658,3,FALSE)</f>
        <v>Juzgado 35 de Instrucción Penal Militar</v>
      </c>
      <c r="H171" t="s">
        <v>62</v>
      </c>
      <c r="I171" t="str">
        <f>VLOOKUP(A171,'directorio 3 ago 26'!$A$2:$J$658,4,FALSE)</f>
        <v>Popayán</v>
      </c>
      <c r="J171" t="s">
        <v>63</v>
      </c>
      <c r="K171" t="str">
        <f>VLOOKUP(A171,'directorio 3 ago 26'!$A$2:$J$658,5,FALSE)</f>
        <v>Cauca</v>
      </c>
      <c r="L171">
        <v>19</v>
      </c>
      <c r="M171">
        <f>VLOOKUP(Tabla22[[#This Row],[dptoTxt2]],dane!$A$2:$B$32,2,FALSE)</f>
        <v>19</v>
      </c>
      <c r="N171" t="s">
        <v>880</v>
      </c>
      <c r="O171" s="1" t="s">
        <v>676</v>
      </c>
      <c r="P171">
        <v>0</v>
      </c>
      <c r="Q171">
        <f>VLOOKUP(C171,'directorio 3 ago 26'!$A$2:$K$658,7,FALSE)</f>
        <v>0</v>
      </c>
      <c r="R171"/>
      <c r="S171" t="s">
        <v>598</v>
      </c>
      <c r="T171" t="str">
        <f>VLOOKUP(A171,'directorio 3 ago 26'!$A$2:$J$658,9,FALSE)</f>
        <v>Saravena km 2 Vía Puerto Nariño - Grupo de Caballería No. 18 General Gabriel Reveiz Pizarro</v>
      </c>
      <c r="U171" t="s">
        <v>1044</v>
      </c>
      <c r="V171" t="str">
        <f>VLOOKUP(A171,'directorio 3 ago 26'!$A$2:$J$658,10,FALSE)</f>
        <v>LUNES A VIERNES DE
08:00 A 18:00 HORAS</v>
      </c>
    </row>
    <row r="172" spans="1:22" x14ac:dyDescent="0.35">
      <c r="A172" s="23" t="s">
        <v>1705</v>
      </c>
      <c r="B172" s="4" t="s">
        <v>881</v>
      </c>
      <c r="C172" s="23" t="s">
        <v>1706</v>
      </c>
      <c r="D172" t="s">
        <v>665</v>
      </c>
      <c r="E172" t="s">
        <v>668</v>
      </c>
      <c r="F172" t="s">
        <v>152</v>
      </c>
      <c r="G172" t="str">
        <f>VLOOKUP(A172,'directorio 3 ago 26'!$A$2:$J$658,3,FALSE)</f>
        <v>Juzgado 36 de Instrucción Penal Militar</v>
      </c>
      <c r="H172" t="s">
        <v>304</v>
      </c>
      <c r="I172" t="str">
        <f>VLOOKUP(A172,'directorio 3 ago 26'!$A$2:$J$658,4,FALSE)</f>
        <v>Cúcuta</v>
      </c>
      <c r="J172" t="s">
        <v>305</v>
      </c>
      <c r="K172" t="str">
        <f>VLOOKUP(A172,'directorio 3 ago 26'!$A$2:$J$658,5,FALSE)</f>
        <v>Norte de Santander</v>
      </c>
      <c r="L172">
        <v>54</v>
      </c>
      <c r="M172">
        <f>VLOOKUP(Tabla22[[#This Row],[dptoTxt2]],dane!$A$2:$B$32,2,FALSE)</f>
        <v>54</v>
      </c>
      <c r="N172" t="s">
        <v>881</v>
      </c>
      <c r="O172" s="1" t="s">
        <v>686</v>
      </c>
      <c r="P172">
        <v>0</v>
      </c>
      <c r="Q172">
        <f>VLOOKUP(C172,'directorio 3 ago 26'!$A$2:$K$658,7,FALSE)</f>
        <v>0</v>
      </c>
      <c r="R172"/>
      <c r="S172" t="s">
        <v>387</v>
      </c>
      <c r="T172" t="str">
        <f>VLOOKUP(A172,'directorio 3 ago 26'!$A$2:$J$658,9,FALSE)</f>
        <v>Calle 14 No. 32 - 00 Batallon de Ingenieros Caldas (Guardia) Detrás del estadio</v>
      </c>
      <c r="U172" t="s">
        <v>1044</v>
      </c>
      <c r="V172" t="str">
        <f>VLOOKUP(A172,'directorio 3 ago 26'!$A$2:$J$658,10,FALSE)</f>
        <v>LUNES A VIERNES DE
08:00 A 18:00 HORAS</v>
      </c>
    </row>
    <row r="173" spans="1:22" x14ac:dyDescent="0.35">
      <c r="A173" t="s">
        <v>1707</v>
      </c>
      <c r="B173" s="5" t="s">
        <v>882</v>
      </c>
      <c r="C173" t="s">
        <v>1707</v>
      </c>
      <c r="D173" t="s">
        <v>665</v>
      </c>
      <c r="E173" t="s">
        <v>668</v>
      </c>
      <c r="F173" t="s">
        <v>153</v>
      </c>
      <c r="G173" t="str">
        <f>VLOOKUP(A173,'directorio 3 ago 26'!$A$2:$J$658,3,FALSE)</f>
        <v>Juzgado 37 de Instrucción Penal Militar</v>
      </c>
      <c r="H173" t="s">
        <v>326</v>
      </c>
      <c r="I173" t="str">
        <f>VLOOKUP(A173,'directorio 3 ago 26'!$A$2:$J$658,4,FALSE)</f>
        <v>Ocaña</v>
      </c>
      <c r="J173" t="s">
        <v>305</v>
      </c>
      <c r="K173" t="str">
        <f>VLOOKUP(A173,'directorio 3 ago 26'!$A$2:$J$658,5,FALSE)</f>
        <v>Norte de Santander</v>
      </c>
      <c r="L173">
        <v>54</v>
      </c>
      <c r="M173">
        <f>VLOOKUP(Tabla22[[#This Row],[dptoTxt2]],dane!$A$2:$B$32,2,FALSE)</f>
        <v>54</v>
      </c>
      <c r="N173" t="s">
        <v>882</v>
      </c>
      <c r="O173" s="1" t="s">
        <v>718</v>
      </c>
      <c r="P173">
        <v>2470</v>
      </c>
      <c r="Q173">
        <f>VLOOKUP(C173,'directorio 3 ago 26'!$A$2:$K$658,7,FALSE)</f>
        <v>2470</v>
      </c>
      <c r="R173" t="str">
        <f>_xlfn.CONCAT(Tabla22[[#This Row],[phone2]],"/",Tabla22[[#This Row],[phone3]])</f>
        <v>2470/2470</v>
      </c>
      <c r="S173" t="s">
        <v>403</v>
      </c>
      <c r="T173" t="str">
        <f>VLOOKUP(A173,'directorio 3 ago 26'!$A$2:$J$658,9,FALSE)</f>
        <v>Calle 5 No. 83-00 / Tercera Brigada - Cantón Militar Pichincha</v>
      </c>
      <c r="U173" t="s">
        <v>1044</v>
      </c>
      <c r="V173" t="str">
        <f>VLOOKUP(A173,'directorio 3 ago 26'!$A$2:$J$658,10,FALSE)</f>
        <v>LUNES A VIERNES DE
08:00 A 18:00 HORAS</v>
      </c>
    </row>
    <row r="174" spans="1:22" x14ac:dyDescent="0.35">
      <c r="A174" s="23" t="s">
        <v>1708</v>
      </c>
      <c r="B174" s="4" t="s">
        <v>883</v>
      </c>
      <c r="C174" s="23" t="s">
        <v>1709</v>
      </c>
      <c r="D174" t="s">
        <v>665</v>
      </c>
      <c r="E174" t="s">
        <v>668</v>
      </c>
      <c r="F174" t="s">
        <v>154</v>
      </c>
      <c r="G174" t="str">
        <f>VLOOKUP(A174,'directorio 3 ago 26'!$A$2:$J$658,3,FALSE)</f>
        <v>Juzgado 38 de Instrucción Penal Militar</v>
      </c>
      <c r="H174" t="s">
        <v>327</v>
      </c>
      <c r="I174" t="str">
        <f>VLOOKUP(A174,'directorio 3 ago 26'!$A$2:$J$658,4,FALSE)</f>
        <v>Bucaramanga</v>
      </c>
      <c r="J174" t="s">
        <v>295</v>
      </c>
      <c r="K174" t="str">
        <f>VLOOKUP(A174,'directorio 3 ago 26'!$A$2:$J$658,5,FALSE)</f>
        <v>Santander</v>
      </c>
      <c r="L174">
        <v>68</v>
      </c>
      <c r="M174">
        <f>VLOOKUP(Tabla22[[#This Row],[dptoTxt2]],dane!$A$2:$B$32,2,FALSE)</f>
        <v>68</v>
      </c>
      <c r="N174" t="s">
        <v>883</v>
      </c>
      <c r="P174">
        <v>2471</v>
      </c>
      <c r="Q174">
        <f>VLOOKUP(C174,'directorio 3 ago 26'!$A$2:$K$658,7,FALSE)</f>
        <v>2404</v>
      </c>
      <c r="R174" t="str">
        <f>_xlfn.CONCAT(Tabla22[[#This Row],[phone2]],"/",Tabla22[[#This Row],[phone3]])</f>
        <v>2471/2404</v>
      </c>
      <c r="S174" t="s">
        <v>640</v>
      </c>
      <c r="T174" t="str">
        <f>VLOOKUP(A174,'directorio 3 ago 26'!$A$2:$J$658,9,FALSE)</f>
        <v>Calle 5 No. 83-00 / Tercera Brigada - Cantón Militar Pichincha</v>
      </c>
      <c r="U174" t="s">
        <v>1044</v>
      </c>
      <c r="V174" t="str">
        <f>VLOOKUP(A174,'directorio 3 ago 26'!$A$2:$J$658,10,FALSE)</f>
        <v>LUNES A VIERNES DE
08:00 A 18:00 HORAS</v>
      </c>
    </row>
    <row r="175" spans="1:22" x14ac:dyDescent="0.35">
      <c r="A175" t="s">
        <v>1711</v>
      </c>
      <c r="B175" s="5" t="s">
        <v>884</v>
      </c>
      <c r="C175" t="s">
        <v>1712</v>
      </c>
      <c r="D175" t="s">
        <v>665</v>
      </c>
      <c r="E175" t="s">
        <v>668</v>
      </c>
      <c r="F175" t="s">
        <v>155</v>
      </c>
      <c r="G175" t="str">
        <f>VLOOKUP(A175,'directorio 3 ago 26'!$A$2:$J$658,3,FALSE)</f>
        <v>Juzgado 39 de Instrucción Penal Militar</v>
      </c>
      <c r="H175" t="s">
        <v>328</v>
      </c>
      <c r="I175" t="str">
        <f>VLOOKUP(A175,'directorio 3 ago 26'!$A$2:$J$658,4,FALSE)</f>
        <v>Santana</v>
      </c>
      <c r="J175" t="s">
        <v>329</v>
      </c>
      <c r="K175" t="str">
        <f>VLOOKUP(A175,'directorio 3 ago 26'!$A$2:$J$658,5,FALSE)</f>
        <v>Putumayo</v>
      </c>
      <c r="L175">
        <v>86</v>
      </c>
      <c r="M175">
        <f>VLOOKUP(Tabla22[[#This Row],[dptoTxt2]],dane!$A$2:$B$32,2,FALSE)</f>
        <v>86</v>
      </c>
      <c r="N175" t="s">
        <v>884</v>
      </c>
      <c r="P175">
        <v>2404</v>
      </c>
      <c r="Q175">
        <f>VLOOKUP(C175,'directorio 3 ago 26'!$A$2:$K$658,7,FALSE)</f>
        <v>2472</v>
      </c>
      <c r="R175" t="str">
        <f>_xlfn.CONCAT(Tabla22[[#This Row],[phone2]],"/",Tabla22[[#This Row],[phone3]])</f>
        <v>2404/2472</v>
      </c>
      <c r="S175" t="s">
        <v>404</v>
      </c>
      <c r="T175" t="str">
        <f>VLOOKUP(A175,'directorio 3 ago 26'!$A$2:$J$658,9,FALSE)</f>
        <v xml:space="preserve">Antiguas Instalaciones Base Chaira. Fuerte Militar Larandia. </v>
      </c>
      <c r="U175" t="s">
        <v>1044</v>
      </c>
      <c r="V175" t="str">
        <f>VLOOKUP(A175,'directorio 3 ago 26'!$A$2:$J$658,10,FALSE)</f>
        <v>LUNES A VIERNES DE
08:00 A 18:00 HORAS</v>
      </c>
    </row>
    <row r="176" spans="1:22" x14ac:dyDescent="0.35">
      <c r="A176" s="23" t="s">
        <v>1714</v>
      </c>
      <c r="B176" s="4" t="s">
        <v>885</v>
      </c>
      <c r="C176" s="23" t="s">
        <v>1978</v>
      </c>
      <c r="D176" t="s">
        <v>665</v>
      </c>
      <c r="E176" t="s">
        <v>668</v>
      </c>
      <c r="F176" t="s">
        <v>156</v>
      </c>
      <c r="G176" t="str">
        <f>VLOOKUP(A176,'directorio 3 ago 26'!$A$2:$J$658,3,FALSE)</f>
        <v>Juzgado 40 de Instrucción Penal Militar</v>
      </c>
      <c r="H176" t="s">
        <v>306</v>
      </c>
      <c r="I176" t="str">
        <f>VLOOKUP(A176,'directorio 3 ago 26'!$A$2:$J$658,4,FALSE)</f>
        <v>Puerto Berrío</v>
      </c>
      <c r="J176" t="s">
        <v>297</v>
      </c>
      <c r="K176" t="str">
        <f>VLOOKUP(A176,'directorio 3 ago 26'!$A$2:$J$658,5,FALSE)</f>
        <v>Antioquia</v>
      </c>
      <c r="L176">
        <v>5</v>
      </c>
      <c r="M176">
        <f>VLOOKUP(Tabla22[[#This Row],[dptoTxt2]],dane!$A$2:$B$32,2,FALSE)</f>
        <v>5</v>
      </c>
      <c r="N176" t="s">
        <v>885</v>
      </c>
      <c r="O176" s="1" t="s">
        <v>782</v>
      </c>
      <c r="P176">
        <v>2473</v>
      </c>
      <c r="Q176" t="e">
        <f>VLOOKUP(C176,'directorio 3 ago 26'!$A$2:$K$658,7,FALSE)</f>
        <v>#N/A</v>
      </c>
      <c r="R176">
        <v>2473</v>
      </c>
      <c r="S176" t="s">
        <v>612</v>
      </c>
      <c r="T176" t="str">
        <f>VLOOKUP(A176,'directorio 3 ago 26'!$A$2:$J$658,9,FALSE)</f>
        <v xml:space="preserve">Calle 31 Vía Pradera. Batallón De Ingenieros No. 3. "Coronel. Agustín Codazzi".  </v>
      </c>
      <c r="U176" t="s">
        <v>1044</v>
      </c>
      <c r="V176" t="str">
        <f>VLOOKUP(A176,'directorio 3 ago 26'!$A$2:$J$658,10,FALSE)</f>
        <v>LUNES A VIERNES DE
08:00 A 18:00 HORAS</v>
      </c>
    </row>
    <row r="177" spans="1:22" x14ac:dyDescent="0.35">
      <c r="A177" s="23" t="s">
        <v>591</v>
      </c>
      <c r="B177" s="4" t="s">
        <v>591</v>
      </c>
      <c r="C177" s="23"/>
      <c r="D177" t="s">
        <v>665</v>
      </c>
      <c r="E177" t="s">
        <v>668</v>
      </c>
      <c r="F177" t="s">
        <v>549</v>
      </c>
      <c r="G177" t="str">
        <f>VLOOKUP(A177,'directorio 3 ago 26'!$A$2:$J$658,3,FALSE)</f>
        <v>Juzgado 42 de Instrucción Penal Militar</v>
      </c>
      <c r="H177" t="s">
        <v>361</v>
      </c>
      <c r="I177" t="str">
        <f>VLOOKUP(A177,'directorio 3 ago 26'!$A$2:$J$658,4,FALSE)</f>
        <v>Montería</v>
      </c>
      <c r="J177" t="s">
        <v>362</v>
      </c>
      <c r="K177" t="str">
        <f>VLOOKUP(A177,'directorio 3 ago 26'!$A$2:$J$658,5,FALSE)</f>
        <v>Córdoba</v>
      </c>
      <c r="L177">
        <v>23</v>
      </c>
      <c r="M177">
        <f>VLOOKUP(Tabla22[[#This Row],[dptoTxt2]],dane!$A$2:$B$32,2,FALSE)</f>
        <v>23</v>
      </c>
      <c r="N177" t="s">
        <v>591</v>
      </c>
      <c r="P177">
        <v>2475</v>
      </c>
      <c r="Q177" t="e">
        <f>VLOOKUP(C177,'directorio 3 ago 26'!$A$2:$K$658,7,FALSE)</f>
        <v>#N/A</v>
      </c>
      <c r="R177">
        <v>2475</v>
      </c>
      <c r="S177" t="s">
        <v>641</v>
      </c>
      <c r="T177" t="str">
        <f>VLOOKUP(A177,'directorio 3 ago 26'!$A$2:$J$658,9,FALSE)</f>
        <v>Kilómetro 9 Via Ansermanuevo</v>
      </c>
      <c r="U177" t="s">
        <v>1044</v>
      </c>
      <c r="V177" t="str">
        <f>VLOOKUP(A177,'directorio 3 ago 26'!$A$2:$J$658,10,FALSE)</f>
        <v>LUNES A VIERNES DE
08:00 A 18:00 HORAS</v>
      </c>
    </row>
    <row r="178" spans="1:22" x14ac:dyDescent="0.35">
      <c r="A178" s="23" t="s">
        <v>1718</v>
      </c>
      <c r="B178" s="4" t="s">
        <v>888</v>
      </c>
      <c r="C178" s="23" t="s">
        <v>1719</v>
      </c>
      <c r="D178" t="s">
        <v>665</v>
      </c>
      <c r="E178" t="s">
        <v>668</v>
      </c>
      <c r="F178" t="s">
        <v>159</v>
      </c>
      <c r="G178" t="str">
        <f>VLOOKUP(A178,'directorio 3 ago 26'!$A$2:$J$658,3,FALSE)</f>
        <v>Juzgado 44 de Instrucción Penal Militar</v>
      </c>
      <c r="H178" t="s">
        <v>330</v>
      </c>
      <c r="I178" t="str">
        <f>VLOOKUP(A178,'directorio 3 ago 26'!$A$2:$J$658,4,FALSE)</f>
        <v>San José del Guaviare</v>
      </c>
      <c r="J178" t="s">
        <v>331</v>
      </c>
      <c r="K178" t="str">
        <f>VLOOKUP(A178,'directorio 3 ago 26'!$A$2:$J$658,5,FALSE)</f>
        <v>Guaviare</v>
      </c>
      <c r="L178">
        <v>95</v>
      </c>
      <c r="M178">
        <f>VLOOKUP(Tabla22[[#This Row],[dptoTxt2]],dane!$A$2:$B$32,2,FALSE)</f>
        <v>95</v>
      </c>
      <c r="N178" t="s">
        <v>888</v>
      </c>
      <c r="P178">
        <v>2457</v>
      </c>
      <c r="Q178">
        <f>VLOOKUP(C178,'directorio 3 ago 26'!$A$2:$K$658,7,FALSE)</f>
        <v>2458</v>
      </c>
      <c r="R178" t="str">
        <f>_xlfn.CONCAT(Tabla22[[#This Row],[phone2]],"/",Tabla22[[#This Row],[phone3]])</f>
        <v>2457/2458</v>
      </c>
      <c r="S178" t="s">
        <v>405</v>
      </c>
      <c r="T178" t="str">
        <f>VLOOKUP(A178,'directorio 3 ago 26'!$A$2:$J$658,9,FALSE)</f>
        <v>Finca San Carlos. Pueblo Tapao. Batallon Sinderos</v>
      </c>
      <c r="U178" t="s">
        <v>1044</v>
      </c>
      <c r="V178" t="str">
        <f>VLOOKUP(A178,'directorio 3 ago 26'!$A$2:$J$658,10,FALSE)</f>
        <v>LUNES A VIERNES DE
08:00 A 17:00 HORAS</v>
      </c>
    </row>
    <row r="179" spans="1:22" x14ac:dyDescent="0.35">
      <c r="A179" t="s">
        <v>1722</v>
      </c>
      <c r="B179" s="5" t="s">
        <v>889</v>
      </c>
      <c r="C179" t="s">
        <v>1723</v>
      </c>
      <c r="D179" t="s">
        <v>665</v>
      </c>
      <c r="E179" t="s">
        <v>668</v>
      </c>
      <c r="F179" t="s">
        <v>160</v>
      </c>
      <c r="G179" t="str">
        <f>VLOOKUP(A179,'directorio 3 ago 26'!$A$2:$J$658,3,FALSE)</f>
        <v>Juzgado 45 de Instrucción Penal Militar</v>
      </c>
      <c r="H179" t="s">
        <v>298</v>
      </c>
      <c r="I179" t="str">
        <f>VLOOKUP(A179,'directorio 3 ago 26'!$A$2:$J$658,4,FALSE)</f>
        <v>Yopal</v>
      </c>
      <c r="J179" t="s">
        <v>299</v>
      </c>
      <c r="K179" t="str">
        <f>VLOOKUP(A179,'directorio 3 ago 26'!$A$2:$J$658,5,FALSE)</f>
        <v>Casanare</v>
      </c>
      <c r="L179">
        <v>85</v>
      </c>
      <c r="M179">
        <f>VLOOKUP(Tabla22[[#This Row],[dptoTxt2]],dane!$A$2:$B$32,2,FALSE)</f>
        <v>85</v>
      </c>
      <c r="N179" t="s">
        <v>889</v>
      </c>
      <c r="O179" s="1" t="s">
        <v>890</v>
      </c>
      <c r="P179">
        <v>2459</v>
      </c>
      <c r="Q179">
        <f>VLOOKUP(C179,'directorio 3 ago 26'!$A$2:$K$658,7,FALSE)</f>
        <v>2450</v>
      </c>
      <c r="R179" t="str">
        <f>_xlfn.CONCAT(Tabla22[[#This Row],[phone2]],"/",Tabla22[[#This Row],[phone3]])</f>
        <v>2459/2450</v>
      </c>
      <c r="S179" t="s">
        <v>406</v>
      </c>
      <c r="T179" t="str">
        <f>VLOOKUP(A179,'directorio 3 ago 26'!$A$2:$J$658,9,FALSE)</f>
        <v>Av. 30 de Agosto No. 50 - 32./ Batallón de Artillería No. 8 "Batalla de San Mateo".</v>
      </c>
      <c r="U179" t="s">
        <v>1044</v>
      </c>
      <c r="V179" t="str">
        <f>VLOOKUP(A179,'directorio 3 ago 26'!$A$2:$J$658,10,FALSE)</f>
        <v>LUNES A VIERNES DE
08:00 A 17:00 HORAS</v>
      </c>
    </row>
    <row r="180" spans="1:22" x14ac:dyDescent="0.35">
      <c r="A180" s="23" t="s">
        <v>1724</v>
      </c>
      <c r="B180" s="4" t="s">
        <v>891</v>
      </c>
      <c r="C180" s="23" t="s">
        <v>1725</v>
      </c>
      <c r="D180" t="s">
        <v>665</v>
      </c>
      <c r="E180" t="s">
        <v>668</v>
      </c>
      <c r="F180" t="s">
        <v>161</v>
      </c>
      <c r="G180" t="str">
        <f>VLOOKUP(A180,'directorio 3 ago 26'!$A$2:$J$658,3,FALSE)</f>
        <v>Juzgado 46 de Instrucción Penal Militar</v>
      </c>
      <c r="H180" t="s">
        <v>332</v>
      </c>
      <c r="I180" t="str">
        <f>VLOOKUP(A180,'directorio 3 ago 26'!$A$2:$J$658,4,FALSE)</f>
        <v>Arauca</v>
      </c>
      <c r="J180" t="s">
        <v>332</v>
      </c>
      <c r="K180" t="str">
        <f>VLOOKUP(A180,'directorio 3 ago 26'!$A$2:$J$658,5,FALSE)</f>
        <v>Arauca</v>
      </c>
      <c r="L180">
        <v>81</v>
      </c>
      <c r="M180">
        <f>VLOOKUP(Tabla22[[#This Row],[dptoTxt2]],dane!$A$2:$B$32,2,FALSE)</f>
        <v>81</v>
      </c>
      <c r="N180" t="s">
        <v>891</v>
      </c>
      <c r="P180">
        <v>2451</v>
      </c>
      <c r="Q180">
        <f>VLOOKUP(C180,'directorio 3 ago 26'!$A$2:$K$658,7,FALSE)</f>
        <v>0</v>
      </c>
      <c r="R180">
        <v>2451</v>
      </c>
      <c r="S180" t="s">
        <v>407</v>
      </c>
      <c r="T180" t="str">
        <f>VLOOKUP(A180,'directorio 3 ago 26'!$A$2:$J$658,9,FALSE)</f>
        <v>Calle 71 No. 25 – 00. Barrio: Palermo. Batallón De Infantería No. 22. "Batalla De Ayacucho".</v>
      </c>
      <c r="U180" t="s">
        <v>1044</v>
      </c>
      <c r="V180" t="str">
        <f>VLOOKUP(A180,'directorio 3 ago 26'!$A$2:$J$658,10,FALSE)</f>
        <v>LUNES A VIERNES DE
08:00 A 18:00 HORAS</v>
      </c>
    </row>
    <row r="181" spans="1:22" x14ac:dyDescent="0.35">
      <c r="A181" t="s">
        <v>1727</v>
      </c>
      <c r="B181" s="5" t="s">
        <v>892</v>
      </c>
      <c r="C181" t="s">
        <v>1728</v>
      </c>
      <c r="D181" t="s">
        <v>665</v>
      </c>
      <c r="E181" t="s">
        <v>668</v>
      </c>
      <c r="F181" t="s">
        <v>162</v>
      </c>
      <c r="G181" t="str">
        <f>VLOOKUP(A181,'directorio 3 ago 26'!$A$2:$J$658,3,FALSE)</f>
        <v>Juzgado 47 de Instrucción Penal Militar</v>
      </c>
      <c r="H181" t="s">
        <v>333</v>
      </c>
      <c r="I181" t="str">
        <f>VLOOKUP(A181,'directorio 3 ago 26'!$A$2:$J$658,4,FALSE)</f>
        <v>Saravena</v>
      </c>
      <c r="J181" t="s">
        <v>332</v>
      </c>
      <c r="K181" t="str">
        <f>VLOOKUP(A181,'directorio 3 ago 26'!$A$2:$J$658,5,FALSE)</f>
        <v>Arauca</v>
      </c>
      <c r="L181">
        <v>81</v>
      </c>
      <c r="M181">
        <f>VLOOKUP(Tabla22[[#This Row],[dptoTxt2]],dane!$A$2:$B$32,2,FALSE)</f>
        <v>81</v>
      </c>
      <c r="N181" t="s">
        <v>892</v>
      </c>
      <c r="P181">
        <v>0</v>
      </c>
      <c r="Q181">
        <f>VLOOKUP(C181,'directorio 3 ago 26'!$A$2:$K$658,7,FALSE)</f>
        <v>2602</v>
      </c>
      <c r="R181"/>
      <c r="S181" t="s">
        <v>408</v>
      </c>
      <c r="T181" t="str">
        <f>VLOOKUP(A181,'directorio 3 ago 26'!$A$2:$J$658,9,FALSE)</f>
        <v xml:space="preserve"> Brigada De Selva No. 27. Barrio: Sinai. </v>
      </c>
      <c r="U181" t="s">
        <v>1044</v>
      </c>
      <c r="V181" t="str">
        <f>VLOOKUP(A181,'directorio 3 ago 26'!$A$2:$J$658,10,FALSE)</f>
        <v>LUNES A VIERNES DE
08:00 A 18:00 HORAS</v>
      </c>
    </row>
    <row r="182" spans="1:22" x14ac:dyDescent="0.35">
      <c r="A182" s="23" t="s">
        <v>1730</v>
      </c>
      <c r="B182" s="4" t="s">
        <v>894</v>
      </c>
      <c r="C182" s="23" t="s">
        <v>1731</v>
      </c>
      <c r="D182" t="s">
        <v>665</v>
      </c>
      <c r="E182" t="s">
        <v>668</v>
      </c>
      <c r="F182" t="s">
        <v>164</v>
      </c>
      <c r="G182" t="str">
        <f>VLOOKUP(A182,'directorio 3 ago 26'!$A$2:$J$658,3,FALSE)</f>
        <v>Juzgado 50 de Instrucción Penal Militar</v>
      </c>
      <c r="H182" t="s">
        <v>54</v>
      </c>
      <c r="I182" t="str">
        <f>VLOOKUP(A182,'directorio 3 ago 26'!$A$2:$J$658,4,FALSE)</f>
        <v>Cali</v>
      </c>
      <c r="J182" t="s">
        <v>55</v>
      </c>
      <c r="K182" t="str">
        <f>VLOOKUP(A182,'directorio 3 ago 26'!$A$2:$J$658,5,FALSE)</f>
        <v>Valle del Cauca</v>
      </c>
      <c r="L182">
        <v>76</v>
      </c>
      <c r="M182">
        <f>VLOOKUP(Tabla22[[#This Row],[dptoTxt2]],dane!$A$2:$B$32,2,FALSE)</f>
        <v>76</v>
      </c>
      <c r="N182" t="s">
        <v>894</v>
      </c>
      <c r="O182" s="1" t="s">
        <v>720</v>
      </c>
      <c r="P182">
        <v>2602</v>
      </c>
      <c r="Q182">
        <f>VLOOKUP(C182,'directorio 3 ago 26'!$A$2:$K$658,7,FALSE)</f>
        <v>2610</v>
      </c>
      <c r="R182" t="str">
        <f>_xlfn.CONCAT(Tabla22[[#This Row],[phone2]],"/",Tabla22[[#This Row],[phone3]])</f>
        <v>2602/2610</v>
      </c>
      <c r="S182" t="s">
        <v>409</v>
      </c>
      <c r="T182" t="str">
        <f>VLOOKUP(A182,'directorio 3 ago 26'!$A$2:$J$658,9,FALSE)</f>
        <v>Kilómetro 1 Vía Al Retorno. Cantón Militar Del Sur Oriente. Comando del BIPAR - 19.</v>
      </c>
      <c r="U182" t="s">
        <v>1044</v>
      </c>
      <c r="V182" t="str">
        <f>VLOOKUP(A182,'directorio 3 ago 26'!$A$2:$J$658,10,FALSE)</f>
        <v>LUNES A VIERNES DE
08:00 A 18:00 HORAS</v>
      </c>
    </row>
    <row r="183" spans="1:22" x14ac:dyDescent="0.35">
      <c r="A183" t="s">
        <v>1732</v>
      </c>
      <c r="B183" s="5" t="s">
        <v>895</v>
      </c>
      <c r="C183" t="s">
        <v>1102</v>
      </c>
      <c r="D183" t="s">
        <v>665</v>
      </c>
      <c r="E183" t="s">
        <v>668</v>
      </c>
      <c r="F183" t="s">
        <v>165</v>
      </c>
      <c r="G183" t="str">
        <f>VLOOKUP(A183,'directorio 3 ago 26'!$A$2:$J$658,3,FALSE)</f>
        <v>Juzgado 51 de Instrucción Penal Militar</v>
      </c>
      <c r="H183" t="s">
        <v>334</v>
      </c>
      <c r="I183" t="str">
        <f>VLOOKUP(A183,'directorio 3 ago 26'!$A$2:$J$658,4,FALSE)</f>
        <v>Larandia</v>
      </c>
      <c r="J183" t="s">
        <v>301</v>
      </c>
      <c r="K183" t="str">
        <f>VLOOKUP(A183,'directorio 3 ago 26'!$A$2:$J$658,5,FALSE)</f>
        <v>Caquetá</v>
      </c>
      <c r="L183">
        <v>18</v>
      </c>
      <c r="M183">
        <f>VLOOKUP(Tabla22[[#This Row],[dptoTxt2]],dane!$A$2:$B$32,2,FALSE)</f>
        <v>18</v>
      </c>
      <c r="N183" t="s">
        <v>895</v>
      </c>
      <c r="P183">
        <v>2611</v>
      </c>
      <c r="Q183">
        <f>VLOOKUP(C183,'directorio 3 ago 26'!$A$2:$K$658,7,FALSE)</f>
        <v>2405</v>
      </c>
      <c r="R183" t="str">
        <f>_xlfn.CONCAT(Tabla22[[#This Row],[phone2]],"/",Tabla22[[#This Row],[phone3]])</f>
        <v>2611/2405</v>
      </c>
      <c r="S183" t="s">
        <v>410</v>
      </c>
      <c r="T183" t="str">
        <f>VLOOKUP(A183,'directorio 3 ago 26'!$A$2:$J$658,9,FALSE)</f>
        <v>Carrera 5 Sur No. 24 A - 17. Manzana 7. Barrio: Remanso. Rosa Blanca.</v>
      </c>
      <c r="U183" t="s">
        <v>1044</v>
      </c>
      <c r="V183" t="str">
        <f>VLOOKUP(A183,'directorio 3 ago 26'!$A$2:$J$658,10,FALSE)</f>
        <v>LUNES A VIERNES DE
08:00 A 18:00 HORAS</v>
      </c>
    </row>
    <row r="184" spans="1:22" x14ac:dyDescent="0.35">
      <c r="A184" s="23" t="s">
        <v>1733</v>
      </c>
      <c r="B184" s="4" t="s">
        <v>896</v>
      </c>
      <c r="C184" s="23" t="s">
        <v>1734</v>
      </c>
      <c r="D184" t="s">
        <v>665</v>
      </c>
      <c r="E184" t="s">
        <v>668</v>
      </c>
      <c r="F184" t="s">
        <v>166</v>
      </c>
      <c r="G184" t="str">
        <f>VLOOKUP(A184,'directorio 3 ago 26'!$A$2:$J$658,3,FALSE)</f>
        <v>Juzgado 52 de Instrucción Penal Militar</v>
      </c>
      <c r="H184" t="s">
        <v>335</v>
      </c>
      <c r="I184" t="str">
        <f>VLOOKUP(A184,'directorio 3 ago 26'!$A$2:$J$658,4,FALSE)</f>
        <v>Palmira</v>
      </c>
      <c r="J184" t="s">
        <v>55</v>
      </c>
      <c r="K184" t="str">
        <f>VLOOKUP(A184,'directorio 3 ago 26'!$A$2:$J$658,5,FALSE)</f>
        <v>Valle del Cauca</v>
      </c>
      <c r="L184">
        <v>76</v>
      </c>
      <c r="M184">
        <f>VLOOKUP(Tabla22[[#This Row],[dptoTxt2]],dane!$A$2:$B$32,2,FALSE)</f>
        <v>76</v>
      </c>
      <c r="N184" t="s">
        <v>896</v>
      </c>
      <c r="O184" s="1" t="s">
        <v>721</v>
      </c>
      <c r="P184">
        <v>2229</v>
      </c>
      <c r="Q184">
        <f>VLOOKUP(C184,'directorio 3 ago 26'!$A$2:$K$658,7,FALSE)</f>
        <v>0</v>
      </c>
      <c r="R184">
        <v>2229</v>
      </c>
      <c r="S184" t="s">
        <v>411</v>
      </c>
      <c r="T184" t="str">
        <f>VLOOKUP(A184,'directorio 3 ago 26'!$A$2:$J$658,9,FALSE)</f>
        <v>Avenida Bolívar No. 25 Norte 00 - Octava Brigada Ejército Nacional - Palacio de Justicia Penal Militar y Policial</v>
      </c>
      <c r="U184" t="s">
        <v>1044</v>
      </c>
      <c r="V184" t="str">
        <f>VLOOKUP(A184,'directorio 3 ago 26'!$A$2:$J$658,10,FALSE)</f>
        <v>LUNES A VIERNES DE
08:00 A 18:00 HORAS</v>
      </c>
    </row>
    <row r="185" spans="1:22" x14ac:dyDescent="0.35">
      <c r="A185" s="24" t="s">
        <v>1735</v>
      </c>
      <c r="B185" s="5" t="s">
        <v>897</v>
      </c>
      <c r="C185" t="s">
        <v>1735</v>
      </c>
      <c r="D185" t="s">
        <v>665</v>
      </c>
      <c r="E185" t="s">
        <v>668</v>
      </c>
      <c r="F185" t="s">
        <v>167</v>
      </c>
      <c r="G185" t="str">
        <f>VLOOKUP(A185,'directorio 3 ago 26'!$A$2:$J$658,3,FALSE)</f>
        <v>Juzgado 53 de Instrucción Penal Militar</v>
      </c>
      <c r="H185" t="s">
        <v>336</v>
      </c>
      <c r="I185" t="str">
        <f>VLOOKUP(A185,'directorio 3 ago 26'!$A$2:$J$658,4,FALSE)</f>
        <v>Cartago</v>
      </c>
      <c r="J185" t="s">
        <v>55</v>
      </c>
      <c r="K185" t="str">
        <f>VLOOKUP(A185,'directorio 3 ago 26'!$A$2:$J$658,5,FALSE)</f>
        <v>Valle del Cauca</v>
      </c>
      <c r="L185">
        <v>76</v>
      </c>
      <c r="M185">
        <f>VLOOKUP(Tabla22[[#This Row],[dptoTxt2]],dane!$A$2:$B$32,2,FALSE)</f>
        <v>76</v>
      </c>
      <c r="N185" t="s">
        <v>897</v>
      </c>
      <c r="O185" s="1" t="s">
        <v>898</v>
      </c>
      <c r="P185">
        <v>0</v>
      </c>
      <c r="Q185">
        <f>VLOOKUP(C185,'directorio 3 ago 26'!$A$2:$K$658,7,FALSE)</f>
        <v>0</v>
      </c>
      <c r="R185"/>
      <c r="S185" t="s">
        <v>412</v>
      </c>
      <c r="T185" t="str">
        <f>VLOOKUP(A185,'directorio 3 ago 26'!$A$2:$J$658,9,FALSE)</f>
        <v xml:space="preserve">Kilómetro 1 Vía A Villavicencio. Brigada De La Selva No. 28.  </v>
      </c>
      <c r="U185" t="s">
        <v>1044</v>
      </c>
      <c r="V185" t="str">
        <f>VLOOKUP(A185,'directorio 3 ago 26'!$A$2:$J$658,10,FALSE)</f>
        <v>LUNES A VIERNES DE
08:00 A 18:00 HORAS</v>
      </c>
    </row>
    <row r="186" spans="1:22" x14ac:dyDescent="0.35">
      <c r="A186" t="s">
        <v>1737</v>
      </c>
      <c r="B186" s="5" t="s">
        <v>899</v>
      </c>
      <c r="C186" t="s">
        <v>1738</v>
      </c>
      <c r="D186" t="s">
        <v>665</v>
      </c>
      <c r="E186" t="s">
        <v>668</v>
      </c>
      <c r="F186" t="s">
        <v>169</v>
      </c>
      <c r="G186" t="str">
        <f>VLOOKUP(A186,'directorio 3 ago 26'!$A$2:$J$658,3,FALSE)</f>
        <v>Juzgado 55 de Instrucción Penal Militar</v>
      </c>
      <c r="H186" t="s">
        <v>337</v>
      </c>
      <c r="I186" t="str">
        <f>VLOOKUP(A186,'directorio 3 ago 26'!$A$2:$J$658,4,FALSE)</f>
        <v>Pueblo Tapao
Montenegro</v>
      </c>
      <c r="J186" t="s">
        <v>61</v>
      </c>
      <c r="K186" t="str">
        <f>VLOOKUP(A186,'directorio 3 ago 26'!$A$2:$J$658,5,FALSE)</f>
        <v>Quindío</v>
      </c>
      <c r="L186">
        <v>63</v>
      </c>
      <c r="M186">
        <f>VLOOKUP(Tabla22[[#This Row],[dptoTxt2]],dane!$A$2:$B$32,2,FALSE)</f>
        <v>63</v>
      </c>
      <c r="N186" t="s">
        <v>899</v>
      </c>
      <c r="O186" s="1" t="s">
        <v>722</v>
      </c>
      <c r="P186">
        <v>2414</v>
      </c>
      <c r="Q186">
        <f>VLOOKUP(C186,'directorio 3 ago 26'!$A$2:$K$658,7,FALSE)</f>
        <v>2415</v>
      </c>
      <c r="R186" t="str">
        <f>_xlfn.CONCAT(Tabla22[[#This Row],[phone2]],"/",Tabla22[[#This Row],[phone3]])</f>
        <v>2414/2415</v>
      </c>
      <c r="S186" t="s">
        <v>414</v>
      </c>
      <c r="T186" t="str">
        <f>VLOOKUP(A186,'directorio 3 ago 26'!$A$2:$J$658,9,FALSE)</f>
        <v>Carrera 16 No. 21 - 300. Batallón de Artillería No. 9. "Tenerife".</v>
      </c>
      <c r="U186" t="s">
        <v>1044</v>
      </c>
      <c r="V186" t="str">
        <f>VLOOKUP(A186,'directorio 3 ago 26'!$A$2:$J$658,10,FALSE)</f>
        <v>LUNES A VIERNES DE
08:00 A 18:00 HORAS</v>
      </c>
    </row>
    <row r="187" spans="1:22" x14ac:dyDescent="0.35">
      <c r="A187" s="23" t="s">
        <v>1739</v>
      </c>
      <c r="B187" s="4" t="s">
        <v>900</v>
      </c>
      <c r="C187" s="23"/>
      <c r="D187" t="s">
        <v>665</v>
      </c>
      <c r="E187" t="s">
        <v>668</v>
      </c>
      <c r="F187" t="s">
        <v>170</v>
      </c>
      <c r="G187" t="str">
        <f>VLOOKUP(A187,'directorio 3 ago 26'!$A$2:$J$658,3,FALSE)</f>
        <v>Juzgado 56 de Instrucción Penal Militar</v>
      </c>
      <c r="H187" t="s">
        <v>89</v>
      </c>
      <c r="I187" t="str">
        <f>VLOOKUP(A187,'directorio 3 ago 26'!$A$2:$J$658,4,FALSE)</f>
        <v>Pereira</v>
      </c>
      <c r="J187" t="s">
        <v>90</v>
      </c>
      <c r="K187" t="str">
        <f>VLOOKUP(A187,'directorio 3 ago 26'!$A$2:$J$658,5,FALSE)</f>
        <v>Risaralda</v>
      </c>
      <c r="L187">
        <v>66</v>
      </c>
      <c r="M187">
        <f>VLOOKUP(Tabla22[[#This Row],[dptoTxt2]],dane!$A$2:$B$32,2,FALSE)</f>
        <v>66</v>
      </c>
      <c r="N187" t="s">
        <v>900</v>
      </c>
      <c r="P187">
        <v>2416</v>
      </c>
      <c r="Q187" t="e">
        <f>VLOOKUP(C187,'directorio 3 ago 26'!$A$2:$K$658,7,FALSE)</f>
        <v>#N/A</v>
      </c>
      <c r="R187">
        <v>2416</v>
      </c>
      <c r="S187" t="s">
        <v>415</v>
      </c>
      <c r="T187" t="str">
        <f>VLOOKUP(A187,'directorio 3 ago 26'!$A$2:$J$658,9,FALSE)</f>
        <v>Vía Nacional Aeropuerto Altamira a 10 minutos entre Garzón y Altamira. Batallón Especial Energético y Vial No. 12. “Cr. José María Tello"</v>
      </c>
      <c r="U187" t="s">
        <v>1044</v>
      </c>
      <c r="V187" t="str">
        <f>VLOOKUP(A187,'directorio 3 ago 26'!$A$2:$J$658,10,FALSE)</f>
        <v>LUNES A VIERNES DE
08:00 A 18:00 HORAS</v>
      </c>
    </row>
    <row r="188" spans="1:22" x14ac:dyDescent="0.35">
      <c r="A188" t="s">
        <v>1743</v>
      </c>
      <c r="B188" s="5" t="s">
        <v>901</v>
      </c>
      <c r="C188" t="s">
        <v>1979</v>
      </c>
      <c r="D188" t="s">
        <v>665</v>
      </c>
      <c r="E188" t="s">
        <v>668</v>
      </c>
      <c r="F188" t="s">
        <v>171</v>
      </c>
      <c r="G188" t="str">
        <f>VLOOKUP(A188,'directorio 3 ago 26'!$A$2:$J$658,3,FALSE)</f>
        <v>Juzgado 57 de Instrucción Penal Militar</v>
      </c>
      <c r="H188" t="s">
        <v>87</v>
      </c>
      <c r="I188" t="str">
        <f>VLOOKUP(A188,'directorio 3 ago 26'!$A$2:$J$658,4,FALSE)</f>
        <v>Manizales</v>
      </c>
      <c r="J188" t="s">
        <v>88</v>
      </c>
      <c r="K188" t="str">
        <f>VLOOKUP(A188,'directorio 3 ago 26'!$A$2:$J$658,5,FALSE)</f>
        <v>Caldas</v>
      </c>
      <c r="L188">
        <v>17</v>
      </c>
      <c r="M188">
        <f>VLOOKUP(Tabla22[[#This Row],[dptoTxt2]],dane!$A$2:$B$32,2,FALSE)</f>
        <v>17</v>
      </c>
      <c r="N188" t="s">
        <v>901</v>
      </c>
      <c r="O188" s="1" t="s">
        <v>723</v>
      </c>
      <c r="P188">
        <v>2406</v>
      </c>
      <c r="Q188" t="e">
        <f>VLOOKUP(C188,'directorio 3 ago 26'!$A$2:$K$658,7,FALSE)</f>
        <v>#N/A</v>
      </c>
      <c r="R188">
        <v>2406</v>
      </c>
      <c r="S188" t="s">
        <v>416</v>
      </c>
      <c r="T188" t="str">
        <f>VLOOKUP(A188,'directorio 3 ago 26'!$A$2:$J$658,9,FALSE)</f>
        <v xml:space="preserve">Calle 16 No. 16-00 Brigada 12. </v>
      </c>
      <c r="U188" t="s">
        <v>1044</v>
      </c>
      <c r="V188" t="str">
        <f>VLOOKUP(A188,'directorio 3 ago 26'!$A$2:$J$658,10,FALSE)</f>
        <v>LUNES A VIERNES DE
08:00 A 18:00 HORAS</v>
      </c>
    </row>
    <row r="189" spans="1:22" x14ac:dyDescent="0.35">
      <c r="A189" s="23" t="s">
        <v>1746</v>
      </c>
      <c r="B189" s="4" t="s">
        <v>902</v>
      </c>
      <c r="C189" s="23" t="s">
        <v>1748</v>
      </c>
      <c r="D189" t="s">
        <v>665</v>
      </c>
      <c r="E189" t="s">
        <v>668</v>
      </c>
      <c r="F189" t="s">
        <v>172</v>
      </c>
      <c r="G189" t="str">
        <f>VLOOKUP(A189,'directorio 3 ago 26'!$A$2:$J$658,3,FALSE)</f>
        <v>Juzgado 58 de Instrucción Penal Militar</v>
      </c>
      <c r="H189" t="s">
        <v>338</v>
      </c>
      <c r="I189" t="str">
        <f>VLOOKUP(A189,'directorio 3 ago 26'!$A$2:$J$658,4,FALSE)</f>
        <v>Mocoa</v>
      </c>
      <c r="J189" t="s">
        <v>329</v>
      </c>
      <c r="K189" t="str">
        <f>VLOOKUP(A189,'directorio 3 ago 26'!$A$2:$J$658,5,FALSE)</f>
        <v>Putumayo</v>
      </c>
      <c r="L189">
        <v>86</v>
      </c>
      <c r="M189">
        <f>VLOOKUP(Tabla22[[#This Row],[dptoTxt2]],dane!$A$2:$B$32,2,FALSE)</f>
        <v>86</v>
      </c>
      <c r="N189" t="s">
        <v>902</v>
      </c>
      <c r="P189">
        <v>2408</v>
      </c>
      <c r="Q189">
        <f>VLOOKUP(C189,'directorio 3 ago 26'!$A$2:$K$658,7,FALSE)</f>
        <v>2409</v>
      </c>
      <c r="R189" t="str">
        <f>_xlfn.CONCAT(Tabla22[[#This Row],[phone2]],"/",Tabla22[[#This Row],[phone3]])</f>
        <v>2408/2409</v>
      </c>
      <c r="S189" t="s">
        <v>417</v>
      </c>
      <c r="T189" t="str">
        <f>VLOOKUP(A189,'directorio 3 ago 26'!$A$2:$J$658,9,FALSE)</f>
        <v>Kilómetro 7 Vereda La Siberia Vía San Vicente del Caguán. Batallón de infantería de Montaña No. 36. "Cazadores".</v>
      </c>
      <c r="U189" t="s">
        <v>1044</v>
      </c>
      <c r="V189" t="str">
        <f>VLOOKUP(A189,'directorio 3 ago 26'!$A$2:$J$658,10,FALSE)</f>
        <v>LUNES A VIERNES DE
08:00 A 17:00 HORAS</v>
      </c>
    </row>
    <row r="190" spans="1:22" x14ac:dyDescent="0.35">
      <c r="A190" t="s">
        <v>1749</v>
      </c>
      <c r="B190" s="5" t="s">
        <v>903</v>
      </c>
      <c r="C190" t="s">
        <v>1750</v>
      </c>
      <c r="D190" t="s">
        <v>665</v>
      </c>
      <c r="E190" t="s">
        <v>668</v>
      </c>
      <c r="F190" t="s">
        <v>173</v>
      </c>
      <c r="G190" t="str">
        <f>VLOOKUP(A190,'directorio 3 ago 26'!$A$2:$J$658,3,FALSE)</f>
        <v>Juzgado 60 de Instrucción Penal Militar</v>
      </c>
      <c r="H190" t="s">
        <v>330</v>
      </c>
      <c r="I190" t="str">
        <f>VLOOKUP(A190,'directorio 3 ago 26'!$A$2:$J$658,4,FALSE)</f>
        <v>San José del Guaviare</v>
      </c>
      <c r="J190" t="s">
        <v>331</v>
      </c>
      <c r="K190" t="str">
        <f>VLOOKUP(A190,'directorio 3 ago 26'!$A$2:$J$658,5,FALSE)</f>
        <v>Guaviare</v>
      </c>
      <c r="L190">
        <v>95</v>
      </c>
      <c r="M190">
        <f>VLOOKUP(Tabla22[[#This Row],[dptoTxt2]],dane!$A$2:$B$32,2,FALSE)</f>
        <v>95</v>
      </c>
      <c r="N190" t="s">
        <v>903</v>
      </c>
      <c r="P190">
        <v>2508</v>
      </c>
      <c r="Q190">
        <f>VLOOKUP(C190,'directorio 3 ago 26'!$A$2:$K$658,7,FALSE)</f>
        <v>2509</v>
      </c>
      <c r="R190" t="str">
        <f>_xlfn.CONCAT(Tabla22[[#This Row],[phone2]],"/",Tabla22[[#This Row],[phone3]])</f>
        <v>2508/2509</v>
      </c>
      <c r="S190" t="s">
        <v>418</v>
      </c>
      <c r="T190" t="str">
        <f>VLOOKUP(A190,'directorio 3 ago 26'!$A$2:$J$658,9,FALSE)</f>
        <v>Carrera 6 No. 17 - 51. Frente al Parque Santander. Grupo de Caballería Mecanizado No. 3. “Gral. José Maria Cabal"</v>
      </c>
      <c r="U190" t="s">
        <v>1044</v>
      </c>
      <c r="V190" t="str">
        <f>VLOOKUP(A190,'directorio 3 ago 26'!$A$2:$J$658,10,FALSE)</f>
        <v>LUNES A VIERNES DE
08:00 A 17:00 HORAS</v>
      </c>
    </row>
    <row r="191" spans="1:22" x14ac:dyDescent="0.35">
      <c r="A191" t="s">
        <v>1751</v>
      </c>
      <c r="B191" s="5" t="s">
        <v>905</v>
      </c>
      <c r="C191" t="s">
        <v>1752</v>
      </c>
      <c r="D191" t="s">
        <v>665</v>
      </c>
      <c r="E191" t="s">
        <v>668</v>
      </c>
      <c r="F191" t="s">
        <v>175</v>
      </c>
      <c r="G191" t="str">
        <f>VLOOKUP(A191,'directorio 3 ago 26'!$A$2:$J$658,3,FALSE)</f>
        <v>Juzgado 62 de Instrucción Penal Militar</v>
      </c>
      <c r="H191" t="s">
        <v>60</v>
      </c>
      <c r="I191" t="str">
        <f>VLOOKUP(A191,'directorio 3 ago 26'!$A$2:$J$658,4,FALSE)</f>
        <v>Armenia</v>
      </c>
      <c r="J191" t="s">
        <v>61</v>
      </c>
      <c r="K191" t="str">
        <f>VLOOKUP(A191,'directorio 3 ago 26'!$A$2:$J$658,5,FALSE)</f>
        <v>Quindío</v>
      </c>
      <c r="L191">
        <v>63</v>
      </c>
      <c r="M191">
        <f>VLOOKUP(Tabla22[[#This Row],[dptoTxt2]],dane!$A$2:$B$32,2,FALSE)</f>
        <v>63</v>
      </c>
      <c r="N191" t="s">
        <v>905</v>
      </c>
      <c r="O191" s="1" t="s">
        <v>725</v>
      </c>
      <c r="P191">
        <v>2477</v>
      </c>
      <c r="Q191">
        <f>VLOOKUP(C191,'directorio 3 ago 26'!$A$2:$K$658,7,FALSE)</f>
        <v>1332</v>
      </c>
      <c r="R191" t="str">
        <f>_xlfn.CONCAT(Tabla22[[#This Row],[phone2]],"/",Tabla22[[#This Row],[phone3]])</f>
        <v>2477/1332</v>
      </c>
      <c r="S191" t="s">
        <v>597</v>
      </c>
      <c r="T191" t="str">
        <f>VLOOKUP(A191,'directorio 3 ago 26'!$A$2:$J$658,9,FALSE)</f>
        <v>Calle 5 No. 83-00 / Tercera Brigada - Cantón Militar Pichincha</v>
      </c>
      <c r="U191" t="s">
        <v>1044</v>
      </c>
      <c r="V191" t="str">
        <f>VLOOKUP(A191,'directorio 3 ago 26'!$A$2:$J$658,10,FALSE)</f>
        <v>LUNES A VIERNES DE
08:00 A 17:00 HORAS</v>
      </c>
    </row>
    <row r="192" spans="1:22" x14ac:dyDescent="0.35">
      <c r="A192" s="23" t="s">
        <v>1753</v>
      </c>
      <c r="B192" s="4" t="s">
        <v>906</v>
      </c>
      <c r="C192" s="23" t="s">
        <v>1754</v>
      </c>
      <c r="D192" t="s">
        <v>665</v>
      </c>
      <c r="E192" t="s">
        <v>668</v>
      </c>
      <c r="F192" t="s">
        <v>176</v>
      </c>
      <c r="G192" t="str">
        <f>VLOOKUP(A192,'directorio 3 ago 26'!$A$2:$J$658,3,FALSE)</f>
        <v>Juzgado 63 de Instrucción Penal Militar</v>
      </c>
      <c r="H192" t="s">
        <v>339</v>
      </c>
      <c r="I192" t="str">
        <f>VLOOKUP(A192,'directorio 3 ago 26'!$A$2:$J$658,4,FALSE)</f>
        <v xml:space="preserve">Puerto Carreño </v>
      </c>
      <c r="J192" t="s">
        <v>340</v>
      </c>
      <c r="K192" t="str">
        <f>VLOOKUP(A192,'directorio 3 ago 26'!$A$2:$J$658,5,FALSE)</f>
        <v>Vichada</v>
      </c>
      <c r="L192">
        <v>99</v>
      </c>
      <c r="M192">
        <f>VLOOKUP(Tabla22[[#This Row],[dptoTxt2]],dane!$A$2:$B$32,2,FALSE)</f>
        <v>99</v>
      </c>
      <c r="N192" t="s">
        <v>906</v>
      </c>
      <c r="P192">
        <v>1333</v>
      </c>
      <c r="Q192">
        <f>VLOOKUP(C192,'directorio 3 ago 26'!$A$2:$K$658,7,FALSE)</f>
        <v>0</v>
      </c>
      <c r="R192">
        <v>1333</v>
      </c>
      <c r="S192" t="s">
        <v>420</v>
      </c>
      <c r="T192" t="str">
        <f>VLOOKUP(A192,'directorio 3 ago 26'!$A$2:$J$658,9,FALSE)</f>
        <v>Carrera 46 No. 20 C - 01 (Puente Aranda)
Cantón Militar Occidental “Coronel Francisco José de Caldas”</v>
      </c>
      <c r="U192" t="s">
        <v>1044</v>
      </c>
      <c r="V192" t="str">
        <f>VLOOKUP(A192,'directorio 3 ago 26'!$A$2:$J$658,10,FALSE)</f>
        <v>LUNES A VIERNES DE
08:00 A 17:00 HORAS</v>
      </c>
    </row>
    <row r="193" spans="1:22" x14ac:dyDescent="0.35">
      <c r="A193" t="s">
        <v>1755</v>
      </c>
      <c r="B193" s="5" t="s">
        <v>907</v>
      </c>
      <c r="C193" t="s">
        <v>1756</v>
      </c>
      <c r="D193" t="s">
        <v>665</v>
      </c>
      <c r="E193" t="s">
        <v>668</v>
      </c>
      <c r="F193" t="s">
        <v>177</v>
      </c>
      <c r="G193" t="str">
        <f>VLOOKUP(A193,'directorio 3 ago 26'!$A$2:$J$658,3,FALSE)</f>
        <v>Juzgado 64 de Instrucción Penal Militar</v>
      </c>
      <c r="H193" t="s">
        <v>56</v>
      </c>
      <c r="I193" t="str">
        <f>VLOOKUP(A193,'directorio 3 ago 26'!$A$2:$J$658,4,FALSE)</f>
        <v>Neiva</v>
      </c>
      <c r="J193" t="s">
        <v>57</v>
      </c>
      <c r="K193" t="str">
        <f>VLOOKUP(A193,'directorio 3 ago 26'!$A$2:$J$658,5,FALSE)</f>
        <v>Huila</v>
      </c>
      <c r="L193">
        <v>41</v>
      </c>
      <c r="M193">
        <f>VLOOKUP(Tabla22[[#This Row],[dptoTxt2]],dane!$A$2:$B$32,2,FALSE)</f>
        <v>41</v>
      </c>
      <c r="N193" t="s">
        <v>907</v>
      </c>
      <c r="O193" s="1" t="s">
        <v>750</v>
      </c>
      <c r="P193">
        <v>0</v>
      </c>
      <c r="Q193">
        <f>VLOOKUP(C193,'directorio 3 ago 26'!$A$2:$K$658,7,FALSE)</f>
        <v>1349</v>
      </c>
      <c r="R193"/>
      <c r="S193" t="s">
        <v>75</v>
      </c>
      <c r="T193" t="str">
        <f>VLOOKUP(A193,'directorio 3 ago 26'!$A$2:$J$658,9,FALSE)</f>
        <v xml:space="preserve">   Kilómetro 7 Vía Puerto López. Cuarta División. Cantón Militar de Apiay</v>
      </c>
      <c r="U193" t="s">
        <v>1044</v>
      </c>
      <c r="V193" t="str">
        <f>VLOOKUP(A193,'directorio 3 ago 26'!$A$2:$J$658,10,FALSE)</f>
        <v>LUNES A VIERNES DE
08:00 A 18:00 HORAS</v>
      </c>
    </row>
    <row r="194" spans="1:22" x14ac:dyDescent="0.35">
      <c r="A194" s="23" t="s">
        <v>1757</v>
      </c>
      <c r="B194" s="4" t="s">
        <v>908</v>
      </c>
      <c r="C194" s="23" t="s">
        <v>1758</v>
      </c>
      <c r="D194" t="s">
        <v>665</v>
      </c>
      <c r="E194" t="s">
        <v>668</v>
      </c>
      <c r="F194" t="s">
        <v>178</v>
      </c>
      <c r="G194" t="str">
        <f>VLOOKUP(A194,'directorio 3 ago 26'!$A$2:$J$658,3,FALSE)</f>
        <v>Juzgado 65 de Instrucción Penal Militar</v>
      </c>
      <c r="H194" t="s">
        <v>342</v>
      </c>
      <c r="I194" t="str">
        <f>VLOOKUP(A194,'directorio 3 ago 26'!$A$2:$J$658,4,FALSE)</f>
        <v>Garzón</v>
      </c>
      <c r="J194" t="s">
        <v>57</v>
      </c>
      <c r="K194" t="str">
        <f>VLOOKUP(A194,'directorio 3 ago 26'!$A$2:$J$658,5,FALSE)</f>
        <v>Huila</v>
      </c>
      <c r="L194">
        <v>41</v>
      </c>
      <c r="M194">
        <f>VLOOKUP(Tabla22[[#This Row],[dptoTxt2]],dane!$A$2:$B$32,2,FALSE)</f>
        <v>41</v>
      </c>
      <c r="N194" t="s">
        <v>908</v>
      </c>
      <c r="P194">
        <v>1350</v>
      </c>
      <c r="Q194">
        <f>VLOOKUP(C194,'directorio 3 ago 26'!$A$2:$K$658,7,FALSE)</f>
        <v>0</v>
      </c>
      <c r="R194">
        <v>1350</v>
      </c>
      <c r="S194" t="s">
        <v>421</v>
      </c>
      <c r="T194" t="str">
        <f>VLOOKUP(A194,'directorio 3 ago 26'!$A$2:$J$658,9,FALSE)</f>
        <v>Carrera 46 No. 20 C - 01 (Puente Aranda)
Cantón Militar Occidental “Coronel Francisco José de Caldas”</v>
      </c>
      <c r="U194" t="s">
        <v>1044</v>
      </c>
      <c r="V194" t="str">
        <f>VLOOKUP(A194,'directorio 3 ago 26'!$A$2:$J$658,10,FALSE)</f>
        <v>LUNES A VIERNES DE
08:00 A 17:00 HORAS</v>
      </c>
    </row>
    <row r="195" spans="1:22" x14ac:dyDescent="0.35">
      <c r="A195" t="s">
        <v>1759</v>
      </c>
      <c r="B195" s="5" t="s">
        <v>909</v>
      </c>
      <c r="C195" t="s">
        <v>1760</v>
      </c>
      <c r="D195" t="s">
        <v>665</v>
      </c>
      <c r="E195" t="s">
        <v>668</v>
      </c>
      <c r="F195" t="s">
        <v>179</v>
      </c>
      <c r="G195" t="str">
        <f>VLOOKUP(A195,'directorio 3 ago 26'!$A$2:$J$658,3,FALSE)</f>
        <v>Juzgado 66 de Instrucción Penal Militar</v>
      </c>
      <c r="H195" t="s">
        <v>300</v>
      </c>
      <c r="I195" t="str">
        <f>VLOOKUP(A195,'directorio 3 ago 26'!$A$2:$J$658,4,FALSE)</f>
        <v>Florencia</v>
      </c>
      <c r="J195" t="s">
        <v>301</v>
      </c>
      <c r="K195" t="str">
        <f>VLOOKUP(A195,'directorio 3 ago 26'!$A$2:$J$658,5,FALSE)</f>
        <v>Caquetá</v>
      </c>
      <c r="L195">
        <v>18</v>
      </c>
      <c r="M195">
        <f>VLOOKUP(Tabla22[[#This Row],[dptoTxt2]],dane!$A$2:$B$32,2,FALSE)</f>
        <v>18</v>
      </c>
      <c r="N195" t="s">
        <v>909</v>
      </c>
      <c r="O195" s="1" t="s">
        <v>1041</v>
      </c>
      <c r="P195">
        <v>0</v>
      </c>
      <c r="Q195">
        <f>VLOOKUP(C195,'directorio 3 ago 26'!$A$2:$K$658,7,FALSE)</f>
        <v>2354</v>
      </c>
      <c r="R195"/>
      <c r="S195" t="s">
        <v>422</v>
      </c>
      <c r="T195" t="str">
        <f>VLOOKUP(A195,'directorio 3 ago 26'!$A$2:$J$658,9,FALSE)</f>
        <v>Calle 18 No. 47-160 Barrio Torobajo - Policía Metropolitana de San Juan de Pasto</v>
      </c>
      <c r="U195" t="s">
        <v>1044</v>
      </c>
      <c r="V195" t="str">
        <f>VLOOKUP(A195,'directorio 3 ago 26'!$A$2:$J$658,10,FALSE)</f>
        <v>LUNES A VIERNES DE
08:00 A 17:00 HORAS</v>
      </c>
    </row>
    <row r="196" spans="1:22" x14ac:dyDescent="0.35">
      <c r="A196" s="23" t="s">
        <v>1762</v>
      </c>
      <c r="B196" s="4" t="s">
        <v>910</v>
      </c>
      <c r="C196" s="23" t="s">
        <v>1763</v>
      </c>
      <c r="D196" t="s">
        <v>665</v>
      </c>
      <c r="E196" t="s">
        <v>668</v>
      </c>
      <c r="F196" t="s">
        <v>180</v>
      </c>
      <c r="G196" t="str">
        <f>VLOOKUP(A196,'directorio 3 ago 26'!$A$2:$J$658,3,FALSE)</f>
        <v>Juzgado 67 de Instrucción Penal Militar</v>
      </c>
      <c r="H196" t="s">
        <v>341</v>
      </c>
      <c r="I196" t="str">
        <f>VLOOKUP(A196,'directorio 3 ago 26'!$A$2:$J$658,4,FALSE)</f>
        <v>San Vicente Del Caguán</v>
      </c>
      <c r="J196" t="s">
        <v>301</v>
      </c>
      <c r="K196" t="str">
        <f>VLOOKUP(A196,'directorio 3 ago 26'!$A$2:$J$658,5,FALSE)</f>
        <v>Caquetá</v>
      </c>
      <c r="L196">
        <v>18</v>
      </c>
      <c r="M196">
        <f>VLOOKUP(Tabla22[[#This Row],[dptoTxt2]],dane!$A$2:$B$32,2,FALSE)</f>
        <v>18</v>
      </c>
      <c r="N196" t="s">
        <v>910</v>
      </c>
      <c r="P196">
        <v>2355</v>
      </c>
      <c r="Q196">
        <f>VLOOKUP(C196,'directorio 3 ago 26'!$A$2:$K$658,7,FALSE)</f>
        <v>2423</v>
      </c>
      <c r="R196" t="str">
        <f>_xlfn.CONCAT(Tabla22[[#This Row],[phone2]],"/",Tabla22[[#This Row],[phone3]])</f>
        <v>2355/2423</v>
      </c>
      <c r="S196" t="s">
        <v>423</v>
      </c>
      <c r="T196" t="str">
        <f>VLOOKUP(A196,'directorio 3 ago 26'!$A$2:$J$658,9,FALSE)</f>
        <v xml:space="preserve">Kilómetro 7 Vía Duitama. Vereda La Trinidad. Grupo De Caballería Mecanizado No. 1. “Gr. Silva Plazas”. Sector Bonza. </v>
      </c>
      <c r="U196" t="s">
        <v>1044</v>
      </c>
      <c r="V196" t="str">
        <f>VLOOKUP(A196,'directorio 3 ago 26'!$A$2:$J$658,10,FALSE)</f>
        <v>LUNES A VIERNES DE
08:00 A 18:00 HORAS</v>
      </c>
    </row>
    <row r="197" spans="1:22" x14ac:dyDescent="0.35">
      <c r="A197" s="23" t="s">
        <v>1764</v>
      </c>
      <c r="B197" s="4" t="s">
        <v>912</v>
      </c>
      <c r="C197" s="23" t="s">
        <v>1765</v>
      </c>
      <c r="D197" t="s">
        <v>665</v>
      </c>
      <c r="E197" t="s">
        <v>668</v>
      </c>
      <c r="F197" t="s">
        <v>182</v>
      </c>
      <c r="G197" t="str">
        <f>VLOOKUP(A197,'directorio 3 ago 26'!$A$2:$J$658,3,FALSE)</f>
        <v>Juzgado 70 de Instrucción Penal Militar</v>
      </c>
      <c r="H197" t="s">
        <v>343</v>
      </c>
      <c r="I197" t="str">
        <f>VLOOKUP(A197,'directorio 3 ago 26'!$A$2:$J$658,4,FALSE)</f>
        <v>Ipiales</v>
      </c>
      <c r="J197" t="s">
        <v>65</v>
      </c>
      <c r="K197" t="str">
        <f>VLOOKUP(A197,'directorio 3 ago 26'!$A$2:$J$658,5,FALSE)</f>
        <v>Nariño</v>
      </c>
      <c r="L197">
        <v>52</v>
      </c>
      <c r="M197">
        <f>VLOOKUP(Tabla22[[#This Row],[dptoTxt2]],dane!$A$2:$B$32,2,FALSE)</f>
        <v>52</v>
      </c>
      <c r="N197" t="s">
        <v>912</v>
      </c>
      <c r="O197" s="1" t="s">
        <v>757</v>
      </c>
      <c r="P197">
        <v>2425</v>
      </c>
      <c r="Q197">
        <f>VLOOKUP(C197,'directorio 3 ago 26'!$A$2:$K$658,7,FALSE)</f>
        <v>2426</v>
      </c>
      <c r="R197" t="str">
        <f>_xlfn.CONCAT(Tabla22[[#This Row],[phone2]],"/",Tabla22[[#This Row],[phone3]])</f>
        <v>2425/2426</v>
      </c>
      <c r="S197" t="s">
        <v>426</v>
      </c>
      <c r="T197" t="str">
        <f>VLOOKUP(A197,'directorio 3 ago 26'!$A$2:$J$658,9,FALSE)</f>
        <v>Calle 14 No. 5-00 Barrio Pueblo Nuevo - Cantón Militar Del Sur Del Tolima</v>
      </c>
      <c r="U197" t="s">
        <v>1044</v>
      </c>
      <c r="V197" t="str">
        <f>VLOOKUP(A197,'directorio 3 ago 26'!$A$2:$J$658,10,FALSE)</f>
        <v>LUNES A VIERNES DE
08:00 A 18:00 HORAS</v>
      </c>
    </row>
    <row r="198" spans="1:22" x14ac:dyDescent="0.35">
      <c r="A198" t="s">
        <v>1766</v>
      </c>
      <c r="B198" s="5" t="s">
        <v>915</v>
      </c>
      <c r="C198" t="s">
        <v>1826</v>
      </c>
      <c r="D198" t="s">
        <v>665</v>
      </c>
      <c r="E198" t="s">
        <v>668</v>
      </c>
      <c r="F198" t="s">
        <v>185</v>
      </c>
      <c r="G198" t="str">
        <f>VLOOKUP(A198,'directorio 3 ago 26'!$A$2:$J$658,3,FALSE)</f>
        <v>Juzgado 75 de Instrucción Penal Militar</v>
      </c>
      <c r="H198" t="s">
        <v>672</v>
      </c>
      <c r="I198" t="str">
        <f>VLOOKUP(A198,'directorio 3 ago 26'!$A$2:$J$658,4,FALSE)</f>
        <v>Villavicencio</v>
      </c>
      <c r="J198" t="s">
        <v>672</v>
      </c>
      <c r="K198" t="str">
        <f>VLOOKUP(A198,'directorio 3 ago 26'!$A$2:$J$658,5,FALSE)</f>
        <v>Meta</v>
      </c>
      <c r="L198">
        <v>11</v>
      </c>
      <c r="M198">
        <f>VLOOKUP(Tabla22[[#This Row],[dptoTxt2]],dane!$A$2:$B$32,2,FALSE)</f>
        <v>50</v>
      </c>
      <c r="N198" t="s">
        <v>915</v>
      </c>
      <c r="O198" s="1" t="s">
        <v>916</v>
      </c>
      <c r="P198">
        <v>2410</v>
      </c>
      <c r="Q198">
        <f>VLOOKUP(C198,'directorio 3 ago 26'!$A$2:$K$658,7,FALSE)</f>
        <v>2481</v>
      </c>
      <c r="R198" t="str">
        <f>_xlfn.CONCAT(Tabla22[[#This Row],[phone2]],"/",Tabla22[[#This Row],[phone3]])</f>
        <v>2410/2481</v>
      </c>
      <c r="S198" t="s">
        <v>1046</v>
      </c>
      <c r="T198" t="str">
        <f>VLOOKUP(A198,'directorio 3 ago 26'!$A$2:$J$658,9,FALSE)</f>
        <v xml:space="preserve"> Fuerte Militar Larandia. Instalaciones Brigada Especial Contra El Narcotráfico No. 1.</v>
      </c>
      <c r="U198" t="s">
        <v>1043</v>
      </c>
      <c r="V198" t="str">
        <f>VLOOKUP(A198,'directorio 3 ago 26'!$A$2:$J$658,10,FALSE)</f>
        <v>LUNES A VIERNES DE
08:00 A 18:00 HORAS</v>
      </c>
    </row>
    <row r="199" spans="1:22" x14ac:dyDescent="0.35">
      <c r="A199" s="23" t="s">
        <v>1770</v>
      </c>
      <c r="B199" s="4" t="s">
        <v>917</v>
      </c>
      <c r="C199" s="23" t="s">
        <v>1771</v>
      </c>
      <c r="D199" t="s">
        <v>665</v>
      </c>
      <c r="E199" t="s">
        <v>668</v>
      </c>
      <c r="F199" t="s">
        <v>186</v>
      </c>
      <c r="G199" t="str">
        <f>VLOOKUP(A199,'directorio 3 ago 26'!$A$2:$J$658,3,FALSE)</f>
        <v>Juzgado 76 de Instrucción Penal Militar</v>
      </c>
      <c r="H199" t="s">
        <v>672</v>
      </c>
      <c r="I199" t="str">
        <f>VLOOKUP(A199,'directorio 3 ago 26'!$A$2:$J$658,4,FALSE)</f>
        <v>Bogotá D.C.</v>
      </c>
      <c r="J199" t="s">
        <v>672</v>
      </c>
      <c r="K199" t="str">
        <f>VLOOKUP(A199,'directorio 3 ago 26'!$A$2:$J$658,5,FALSE)</f>
        <v>Bogotá D.C.</v>
      </c>
      <c r="L199">
        <v>11</v>
      </c>
      <c r="M199">
        <f>VLOOKUP(Tabla22[[#This Row],[dptoTxt2]],dane!$A$2:$B$32,2,FALSE)</f>
        <v>11</v>
      </c>
      <c r="N199" t="s">
        <v>917</v>
      </c>
      <c r="O199" s="1" t="s">
        <v>727</v>
      </c>
      <c r="P199">
        <v>2316</v>
      </c>
      <c r="Q199">
        <f>VLOOKUP(C199,'directorio 3 ago 26'!$A$2:$K$658,7,FALSE)</f>
        <v>2317</v>
      </c>
      <c r="R199" t="str">
        <f>_xlfn.CONCAT(Tabla22[[#This Row],[phone2]],"/",Tabla22[[#This Row],[phone3]])</f>
        <v>2316/2317</v>
      </c>
      <c r="S199" t="s">
        <v>1046</v>
      </c>
      <c r="T199" t="str">
        <f>VLOOKUP(A199,'directorio 3 ago 26'!$A$2:$J$658,9,FALSE)</f>
        <v>Avenida 1 Vía Al Pórtico. Canton Militar San Jorge Comando especifico del Norte de santander</v>
      </c>
      <c r="U199" t="s">
        <v>1043</v>
      </c>
      <c r="V199" t="str">
        <f>VLOOKUP(A199,'directorio 3 ago 26'!$A$2:$J$658,10,FALSE)</f>
        <v>LUNES A VIERNES DE
08:00 A 18:00 HORAS</v>
      </c>
    </row>
    <row r="200" spans="1:22" x14ac:dyDescent="0.35">
      <c r="A200" t="s">
        <v>1772</v>
      </c>
      <c r="B200" s="5" t="s">
        <v>918</v>
      </c>
      <c r="C200" t="s">
        <v>1773</v>
      </c>
      <c r="D200" t="s">
        <v>665</v>
      </c>
      <c r="E200" t="s">
        <v>668</v>
      </c>
      <c r="F200" t="s">
        <v>187</v>
      </c>
      <c r="G200" t="str">
        <f>VLOOKUP(A200,'directorio 3 ago 26'!$A$2:$J$658,3,FALSE)</f>
        <v>Juzgado 77 de Instrucción Penal Militar</v>
      </c>
      <c r="H200" t="s">
        <v>64</v>
      </c>
      <c r="I200" t="str">
        <f>VLOOKUP(A200,'directorio 3 ago 26'!$A$2:$J$658,4,FALSE)</f>
        <v>Pasto</v>
      </c>
      <c r="J200" t="s">
        <v>65</v>
      </c>
      <c r="K200" t="str">
        <f>VLOOKUP(A200,'directorio 3 ago 26'!$A$2:$J$658,5,FALSE)</f>
        <v>Nariño</v>
      </c>
      <c r="L200">
        <v>52</v>
      </c>
      <c r="M200">
        <f>VLOOKUP(Tabla22[[#This Row],[dptoTxt2]],dane!$A$2:$B$32,2,FALSE)</f>
        <v>52</v>
      </c>
      <c r="N200" t="s">
        <v>918</v>
      </c>
      <c r="P200">
        <v>2368</v>
      </c>
      <c r="Q200">
        <f>VLOOKUP(C200,'directorio 3 ago 26'!$A$2:$K$658,7,FALSE)</f>
        <v>2369</v>
      </c>
      <c r="R200" t="str">
        <f>_xlfn.CONCAT(Tabla22[[#This Row],[phone2]],"/",Tabla22[[#This Row],[phone3]])</f>
        <v>2368/2369</v>
      </c>
      <c r="S200" t="s">
        <v>624</v>
      </c>
      <c r="T200" t="str">
        <f>VLOOKUP(A200,'directorio 3 ago 26'!$A$2:$J$658,9,FALSE)</f>
        <v>Centro Comercial Zulia (Servifree), 2do Piso.
Centro Nacional de Entrenamiento (CENAE) / Nilo — Cundinamarca.</v>
      </c>
      <c r="U200" t="s">
        <v>1044</v>
      </c>
      <c r="V200" t="str">
        <f>VLOOKUP(A200,'directorio 3 ago 26'!$A$2:$J$658,10,FALSE)</f>
        <v>LUNES A VIERNES DE
08:00 A 18:00 HORAS</v>
      </c>
    </row>
    <row r="201" spans="1:22" x14ac:dyDescent="0.35">
      <c r="A201" s="23" t="s">
        <v>1774</v>
      </c>
      <c r="B201" s="4" t="s">
        <v>919</v>
      </c>
      <c r="C201" s="23" t="s">
        <v>1775</v>
      </c>
      <c r="D201" t="s">
        <v>665</v>
      </c>
      <c r="E201" t="s">
        <v>668</v>
      </c>
      <c r="F201" t="s">
        <v>188</v>
      </c>
      <c r="G201" t="str">
        <f>VLOOKUP(A201,'directorio 3 ago 26'!$A$2:$J$658,3,FALSE)</f>
        <v>Juzgado 78 de Instrucción Penal Militar</v>
      </c>
      <c r="H201" t="s">
        <v>344</v>
      </c>
      <c r="I201" t="str">
        <f>VLOOKUP(A201,'directorio 3 ago 26'!$A$2:$J$658,4,FALSE)</f>
        <v>Duitama</v>
      </c>
      <c r="J201" t="s">
        <v>67</v>
      </c>
      <c r="K201" t="str">
        <f>VLOOKUP(A201,'directorio 3 ago 26'!$A$2:$J$658,5,FALSE)</f>
        <v>Boyacá</v>
      </c>
      <c r="L201">
        <v>15</v>
      </c>
      <c r="M201">
        <f>VLOOKUP(Tabla22[[#This Row],[dptoTxt2]],dane!$A$2:$B$32,2,FALSE)</f>
        <v>15</v>
      </c>
      <c r="N201" t="s">
        <v>919</v>
      </c>
      <c r="O201" s="1" t="s">
        <v>728</v>
      </c>
      <c r="P201">
        <v>2154</v>
      </c>
      <c r="Q201">
        <f>VLOOKUP(C201,'directorio 3 ago 26'!$A$2:$K$658,7,FALSE)</f>
        <v>2155</v>
      </c>
      <c r="R201" t="str">
        <f>_xlfn.CONCAT(Tabla22[[#This Row],[phone2]],"/",Tabla22[[#This Row],[phone3]])</f>
        <v>2154/2155</v>
      </c>
      <c r="S201" t="s">
        <v>424</v>
      </c>
      <c r="T201" t="str">
        <f>VLOOKUP(A201,'directorio 3 ago 26'!$A$2:$J$658,9,FALSE)</f>
        <v>Calle79 No. 68-00 Batallón de Policía Militar No. 2</v>
      </c>
      <c r="U201" t="s">
        <v>1044</v>
      </c>
      <c r="V201" t="str">
        <f>VLOOKUP(A201,'directorio 3 ago 26'!$A$2:$J$658,10,FALSE)</f>
        <v>LUNES A VIERNES DE
08:00 A 18:00 HORAS</v>
      </c>
    </row>
    <row r="202" spans="1:22" x14ac:dyDescent="0.35">
      <c r="A202" t="s">
        <v>1776</v>
      </c>
      <c r="B202" s="5" t="s">
        <v>920</v>
      </c>
      <c r="C202" t="s">
        <v>1777</v>
      </c>
      <c r="D202" t="s">
        <v>665</v>
      </c>
      <c r="E202" t="s">
        <v>668</v>
      </c>
      <c r="F202" t="s">
        <v>189</v>
      </c>
      <c r="G202" t="str">
        <f>VLOOKUP(A202,'directorio 3 ago 26'!$A$2:$J$658,3,FALSE)</f>
        <v>Juzgado 79 de Instrucción Penal Militar</v>
      </c>
      <c r="H202" t="s">
        <v>56</v>
      </c>
      <c r="I202" t="str">
        <f>VLOOKUP(A202,'directorio 3 ago 26'!$A$2:$J$658,4,FALSE)</f>
        <v>Bogotá D.C.</v>
      </c>
      <c r="J202" t="s">
        <v>57</v>
      </c>
      <c r="K202" t="str">
        <f>VLOOKUP(A202,'directorio 3 ago 26'!$A$2:$J$658,5,FALSE)</f>
        <v>Bogotá D.C.</v>
      </c>
      <c r="L202">
        <v>41</v>
      </c>
      <c r="M202">
        <f>VLOOKUP(Tabla22[[#This Row],[dptoTxt2]],dane!$A$2:$B$32,2,FALSE)</f>
        <v>11</v>
      </c>
      <c r="N202" t="s">
        <v>920</v>
      </c>
      <c r="P202">
        <v>2512</v>
      </c>
      <c r="Q202">
        <f>VLOOKUP(C202,'directorio 3 ago 26'!$A$2:$K$658,7,FALSE)</f>
        <v>2513</v>
      </c>
      <c r="R202" t="str">
        <f>_xlfn.CONCAT(Tabla22[[#This Row],[phone2]],"/",Tabla22[[#This Row],[phone3]])</f>
        <v>2512/2513</v>
      </c>
      <c r="S202" t="s">
        <v>606</v>
      </c>
      <c r="T202" t="str">
        <f>VLOOKUP(A202,'directorio 3 ago 26'!$A$2:$J$658,9,FALSE)</f>
        <v>Calle 22 No. 14 -47, Avenida Colombia - Instalaciones del Batallón ASPC No. 23 "Gr. Ramón Espina" Cantón Militar Boyacá</v>
      </c>
      <c r="U202" t="s">
        <v>1044</v>
      </c>
      <c r="V202" t="str">
        <f>VLOOKUP(A202,'directorio 3 ago 26'!$A$2:$J$658,10,FALSE)</f>
        <v>LUNES A VIERNES DE
08:00 A 18:00 HORAS</v>
      </c>
    </row>
    <row r="203" spans="1:22" x14ac:dyDescent="0.35">
      <c r="A203" s="23" t="s">
        <v>1778</v>
      </c>
      <c r="B203" s="4" t="s">
        <v>921</v>
      </c>
      <c r="C203" s="23" t="s">
        <v>1779</v>
      </c>
      <c r="D203" t="s">
        <v>665</v>
      </c>
      <c r="E203" t="s">
        <v>668</v>
      </c>
      <c r="F203" t="s">
        <v>190</v>
      </c>
      <c r="G203" t="str">
        <f>VLOOKUP(A203,'directorio 3 ago 26'!$A$2:$J$658,3,FALSE)</f>
        <v>Juzgado 81 de Instrucción Penal Militar</v>
      </c>
      <c r="H203" t="s">
        <v>86</v>
      </c>
      <c r="I203" t="str">
        <f>VLOOKUP(A203,'directorio 3 ago 26'!$A$2:$J$658,4,FALSE)</f>
        <v>Chaparral</v>
      </c>
      <c r="J203" t="s">
        <v>59</v>
      </c>
      <c r="K203" t="str">
        <f>VLOOKUP(A203,'directorio 3 ago 26'!$A$2:$J$658,5,FALSE)</f>
        <v>Tolima</v>
      </c>
      <c r="L203">
        <v>73</v>
      </c>
      <c r="M203">
        <f>VLOOKUP(Tabla22[[#This Row],[dptoTxt2]],dane!$A$2:$B$32,2,FALSE)</f>
        <v>73</v>
      </c>
      <c r="N203" t="s">
        <v>921</v>
      </c>
      <c r="O203" s="1" t="s">
        <v>689</v>
      </c>
      <c r="P203">
        <v>2232</v>
      </c>
      <c r="Q203">
        <f>VLOOKUP(C203,'directorio 3 ago 26'!$A$2:$K$658,7,FALSE)</f>
        <v>2233</v>
      </c>
      <c r="R203" t="str">
        <f>_xlfn.CONCAT(Tabla22[[#This Row],[phone2]],"/",Tabla22[[#This Row],[phone3]])</f>
        <v>2232/2233</v>
      </c>
      <c r="S203" t="s">
        <v>96</v>
      </c>
      <c r="T203" t="str">
        <f>VLOOKUP(A203,'directorio 3 ago 26'!$A$2:$J$658,9,FALSE)</f>
        <v>Calle 50 entre Carreras 3 y 4. Antiguo Hotel Magdalena. Décima Cuarta Brigada.</v>
      </c>
      <c r="U203" t="s">
        <v>1044</v>
      </c>
      <c r="V203" t="str">
        <f>VLOOKUP(A203,'directorio 3 ago 26'!$A$2:$J$658,10,FALSE)</f>
        <v>LUNES A VIERNES DE
08:00 A 18:00 HORAS</v>
      </c>
    </row>
    <row r="204" spans="1:22" x14ac:dyDescent="0.35">
      <c r="A204" t="s">
        <v>1780</v>
      </c>
      <c r="B204" s="5" t="s">
        <v>924</v>
      </c>
      <c r="C204" t="s">
        <v>1782</v>
      </c>
      <c r="D204" t="s">
        <v>665</v>
      </c>
      <c r="E204" t="s">
        <v>668</v>
      </c>
      <c r="F204" t="s">
        <v>193</v>
      </c>
      <c r="G204" t="str">
        <f>VLOOKUP(A204,'directorio 3 ago 26'!$A$2:$J$658,3,FALSE)</f>
        <v>Juzgado 85 de Instrucción Penal Militar</v>
      </c>
      <c r="H204" t="s">
        <v>334</v>
      </c>
      <c r="I204" t="str">
        <f>VLOOKUP(A204,'directorio 3 ago 26'!$A$2:$J$658,4,FALSE)</f>
        <v>Larandia</v>
      </c>
      <c r="J204" t="s">
        <v>301</v>
      </c>
      <c r="K204" t="str">
        <f>VLOOKUP(A204,'directorio 3 ago 26'!$A$2:$J$658,5,FALSE)</f>
        <v>Caquetá</v>
      </c>
      <c r="L204">
        <v>18</v>
      </c>
      <c r="M204">
        <f>VLOOKUP(Tabla22[[#This Row],[dptoTxt2]],dane!$A$2:$B$32,2,FALSE)</f>
        <v>18</v>
      </c>
      <c r="N204" t="s">
        <v>924</v>
      </c>
      <c r="O204" s="1" t="s">
        <v>730</v>
      </c>
      <c r="P204">
        <v>2612</v>
      </c>
      <c r="Q204">
        <f>VLOOKUP(C204,'directorio 3 ago 26'!$A$2:$K$658,7,FALSE)</f>
        <v>2613</v>
      </c>
      <c r="R204" t="str">
        <f>_xlfn.CONCAT(Tabla22[[#This Row],[phone2]],"/",Tabla22[[#This Row],[phone3]])</f>
        <v>2612/2613</v>
      </c>
      <c r="S204" t="s">
        <v>425</v>
      </c>
      <c r="T204" t="str">
        <f>VLOOKUP(A204,'directorio 3 ago 26'!$A$2:$J$658,9,FALSE)</f>
        <v>Kilómetro 1 Via Fuente de Oro. Cantón Militar Pantano de Vargas.</v>
      </c>
      <c r="U204" t="s">
        <v>1044</v>
      </c>
      <c r="V204" t="str">
        <f>VLOOKUP(A204,'directorio 3 ago 26'!$A$2:$J$658,10,FALSE)</f>
        <v>LUNES A VIERNES DE
08:00 A 18:00 HORAS</v>
      </c>
    </row>
    <row r="205" spans="1:22" x14ac:dyDescent="0.35">
      <c r="A205" s="23" t="s">
        <v>1783</v>
      </c>
      <c r="B205" s="4" t="s">
        <v>925</v>
      </c>
      <c r="C205" s="23" t="s">
        <v>1784</v>
      </c>
      <c r="D205" t="s">
        <v>665</v>
      </c>
      <c r="E205" t="s">
        <v>668</v>
      </c>
      <c r="F205" t="s">
        <v>194</v>
      </c>
      <c r="G205" t="str">
        <f>VLOOKUP(A205,'directorio 3 ago 26'!$A$2:$J$658,3,FALSE)</f>
        <v>Juzgado 86 de Instrucción Penal Militar</v>
      </c>
      <c r="H205" t="s">
        <v>304</v>
      </c>
      <c r="I205" t="str">
        <f>VLOOKUP(A205,'directorio 3 ago 26'!$A$2:$J$658,4,FALSE)</f>
        <v>Cúcuta</v>
      </c>
      <c r="J205" t="s">
        <v>305</v>
      </c>
      <c r="K205" t="str">
        <f>VLOOKUP(A205,'directorio 3 ago 26'!$A$2:$J$658,5,FALSE)</f>
        <v>Norte de Santander</v>
      </c>
      <c r="L205">
        <v>54</v>
      </c>
      <c r="M205">
        <f>VLOOKUP(Tabla22[[#This Row],[dptoTxt2]],dane!$A$2:$B$32,2,FALSE)</f>
        <v>54</v>
      </c>
      <c r="N205" t="s">
        <v>925</v>
      </c>
      <c r="O205" s="1" t="s">
        <v>731</v>
      </c>
      <c r="P205">
        <v>0</v>
      </c>
      <c r="Q205">
        <f>VLOOKUP(C205,'directorio 3 ago 26'!$A$2:$K$658,7,FALSE)</f>
        <v>0</v>
      </c>
      <c r="R205"/>
      <c r="S205" t="s">
        <v>387</v>
      </c>
      <c r="T205" t="str">
        <f>VLOOKUP(A205,'directorio 3 ago 26'!$A$2:$J$658,9,FALSE)</f>
        <v>Calle 15 No. 58 - 300. Barrio: Las Brisas. Batallón de Ingenieros No. 18. “GR. Rafael Navas Pardo”.</v>
      </c>
      <c r="U205" t="s">
        <v>1044</v>
      </c>
      <c r="V205" t="str">
        <f>VLOOKUP(A205,'directorio 3 ago 26'!$A$2:$J$658,10,FALSE)</f>
        <v>LUNES A VIERNES DE
08:00 A 18:00 HORAS</v>
      </c>
    </row>
    <row r="206" spans="1:22" x14ac:dyDescent="0.35">
      <c r="A206" t="s">
        <v>371</v>
      </c>
      <c r="B206" s="5" t="s">
        <v>371</v>
      </c>
      <c r="D206" t="s">
        <v>665</v>
      </c>
      <c r="E206" t="s">
        <v>668</v>
      </c>
      <c r="F206" t="s">
        <v>195</v>
      </c>
      <c r="G206" t="str">
        <f>VLOOKUP(A206,'directorio 3 ago 26'!$A$2:$J$658,3,FALSE)</f>
        <v>Juzgado 87 de Instrucción Penal Militar</v>
      </c>
      <c r="H206" t="s">
        <v>325</v>
      </c>
      <c r="I206" t="str">
        <f>VLOOKUP(A206,'directorio 3 ago 26'!$A$2:$J$658,4,FALSE)</f>
        <v>Carepa</v>
      </c>
      <c r="J206" t="s">
        <v>297</v>
      </c>
      <c r="K206" t="str">
        <f>VLOOKUP(A206,'directorio 3 ago 26'!$A$2:$J$658,5,FALSE)</f>
        <v>Antioquia</v>
      </c>
      <c r="L206">
        <v>5</v>
      </c>
      <c r="M206">
        <f>VLOOKUP(Tabla22[[#This Row],[dptoTxt2]],dane!$A$2:$B$32,2,FALSE)</f>
        <v>5</v>
      </c>
      <c r="N206" t="s">
        <v>371</v>
      </c>
      <c r="P206">
        <v>0</v>
      </c>
      <c r="Q206" t="e">
        <f>VLOOKUP(C206,'directorio 3 ago 26'!$A$2:$K$658,7,FALSE)</f>
        <v>#N/A</v>
      </c>
      <c r="R206"/>
      <c r="S206" t="s">
        <v>600</v>
      </c>
      <c r="T206" t="str">
        <f>VLOOKUP(A206,'directorio 3 ago 26'!$A$2:$J$658,9,FALSE)</f>
        <v xml:space="preserve"> Kilómetro 3 Vía Ocaña - Cúcuta. Instalaciones Batallón de Infantería No.15. "Gr. Francisco De Paula Santander".    </v>
      </c>
      <c r="U206" t="s">
        <v>1044</v>
      </c>
      <c r="V206" t="str">
        <f>VLOOKUP(A206,'directorio 3 ago 26'!$A$2:$J$658,10,FALSE)</f>
        <v>LUNES A VIERNES DE
08:00 A 18:00 HORAS</v>
      </c>
    </row>
    <row r="207" spans="1:22" x14ac:dyDescent="0.35">
      <c r="A207" s="23" t="s">
        <v>1785</v>
      </c>
      <c r="B207" s="4" t="s">
        <v>926</v>
      </c>
      <c r="C207" s="23" t="s">
        <v>1980</v>
      </c>
      <c r="D207" t="s">
        <v>665</v>
      </c>
      <c r="E207" t="s">
        <v>668</v>
      </c>
      <c r="F207" t="s">
        <v>196</v>
      </c>
      <c r="G207" t="str">
        <f>VLOOKUP(A207,'directorio 3 ago 26'!$A$2:$J$658,3,FALSE)</f>
        <v>Juzgado 88 de Instrucción Penal Militar</v>
      </c>
      <c r="H207" t="s">
        <v>68</v>
      </c>
      <c r="I207" t="str">
        <f>VLOOKUP(A207,'directorio 3 ago 26'!$A$2:$J$658,4,FALSE)</f>
        <v>Tolemaida</v>
      </c>
      <c r="J207" t="s">
        <v>69</v>
      </c>
      <c r="K207" t="str">
        <f>VLOOKUP(A207,'directorio 3 ago 26'!$A$2:$J$658,5,FALSE)</f>
        <v>Cundinamarca</v>
      </c>
      <c r="L207">
        <v>25</v>
      </c>
      <c r="M207">
        <f>VLOOKUP(Tabla22[[#This Row],[dptoTxt2]],dane!$A$2:$B$32,2,FALSE)</f>
        <v>25</v>
      </c>
      <c r="N207" t="s">
        <v>926</v>
      </c>
      <c r="O207" s="1" t="s">
        <v>927</v>
      </c>
      <c r="P207">
        <v>0</v>
      </c>
      <c r="Q207" t="e">
        <f>VLOOKUP(C207,'directorio 3 ago 26'!$A$2:$K$658,7,FALSE)</f>
        <v>#N/A</v>
      </c>
      <c r="R207"/>
      <c r="S207" t="s">
        <v>605</v>
      </c>
      <c r="T207" t="str">
        <f>VLOOKUP(A207,'directorio 3 ago 26'!$A$2:$J$658,9,FALSE)</f>
        <v xml:space="preserve"> Kilómetro 3 Vía Ocaña - Cúcuta. Instalaciones Batallón de Infantería No.15. "Gr. Francisco De Paula Santander".    </v>
      </c>
      <c r="U207" t="s">
        <v>1044</v>
      </c>
      <c r="V207" t="str">
        <f>VLOOKUP(A207,'directorio 3 ago 26'!$A$2:$J$658,10,FALSE)</f>
        <v>LUNES A VIERNES DE
08:00 A 18:00 HORAS</v>
      </c>
    </row>
    <row r="208" spans="1:22" x14ac:dyDescent="0.35">
      <c r="A208" s="25" t="s">
        <v>1787</v>
      </c>
      <c r="B208" s="4" t="s">
        <v>14</v>
      </c>
      <c r="C208" s="23"/>
      <c r="D208" t="s">
        <v>665</v>
      </c>
      <c r="E208" t="s">
        <v>668</v>
      </c>
      <c r="F208" t="s">
        <v>198</v>
      </c>
      <c r="G208" t="str">
        <f>VLOOKUP(A208,'directorio 3 ago 26'!$A$2:$J$658,3,FALSE)</f>
        <v>Juzgado 90 de Instrucción Penal Militar</v>
      </c>
      <c r="H208" t="s">
        <v>309</v>
      </c>
      <c r="I208" t="str">
        <f>VLOOKUP(A208,'directorio 3 ago 26'!$A$2:$J$658,4,FALSE)</f>
        <v>Barranquilla</v>
      </c>
      <c r="J208" t="s">
        <v>310</v>
      </c>
      <c r="K208" t="str">
        <f>VLOOKUP(A208,'directorio 3 ago 26'!$A$2:$J$658,5,FALSE)</f>
        <v>Atlántico</v>
      </c>
      <c r="L208">
        <v>8</v>
      </c>
      <c r="M208">
        <f>VLOOKUP(Tabla22[[#This Row],[dptoTxt2]],dane!$A$2:$B$32,2,FALSE)</f>
        <v>8</v>
      </c>
      <c r="N208" t="s">
        <v>14</v>
      </c>
      <c r="O208" s="1" t="s">
        <v>929</v>
      </c>
      <c r="P208">
        <v>2235</v>
      </c>
      <c r="Q208" t="e">
        <f>VLOOKUP(C208,'directorio 3 ago 26'!$A$2:$K$658,7,FALSE)</f>
        <v>#N/A</v>
      </c>
      <c r="R208">
        <v>2235</v>
      </c>
      <c r="S208" t="s">
        <v>631</v>
      </c>
      <c r="T208" t="str">
        <f>VLOOKUP(A208,'directorio 3 ago 26'!$A$2:$J$658,9,FALSE)</f>
        <v xml:space="preserve">Kilómetro 7 Vía Caucasia A Medellín. Batallón De Infantería No. 31. "Rifles". </v>
      </c>
      <c r="U208" t="s">
        <v>1044</v>
      </c>
      <c r="V208" t="str">
        <f>VLOOKUP(A208,'directorio 3 ago 26'!$A$2:$J$658,10,FALSE)</f>
        <v>LUNES A VIERNES DE
08:00 A 17:00 HORAS</v>
      </c>
    </row>
    <row r="209" spans="1:22" x14ac:dyDescent="0.35">
      <c r="A209" t="s">
        <v>1788</v>
      </c>
      <c r="B209" s="5" t="s">
        <v>930</v>
      </c>
      <c r="C209" t="s">
        <v>1789</v>
      </c>
      <c r="D209" t="s">
        <v>665</v>
      </c>
      <c r="E209" t="s">
        <v>668</v>
      </c>
      <c r="F209" t="s">
        <v>199</v>
      </c>
      <c r="G209" t="str">
        <f>VLOOKUP(A209,'directorio 3 ago 26'!$A$2:$J$658,3,FALSE)</f>
        <v>Juzgado 91 de Instrucción Penal Militar</v>
      </c>
      <c r="H209" t="s">
        <v>64</v>
      </c>
      <c r="I209" t="str">
        <f>VLOOKUP(A209,'directorio 3 ago 26'!$A$2:$J$658,4,FALSE)</f>
        <v>Pasto</v>
      </c>
      <c r="J209" t="s">
        <v>65</v>
      </c>
      <c r="K209" t="str">
        <f>VLOOKUP(A209,'directorio 3 ago 26'!$A$2:$J$658,5,FALSE)</f>
        <v>Nariño</v>
      </c>
      <c r="L209">
        <v>52</v>
      </c>
      <c r="M209">
        <f>VLOOKUP(Tabla22[[#This Row],[dptoTxt2]],dane!$A$2:$B$32,2,FALSE)</f>
        <v>52</v>
      </c>
      <c r="N209" t="s">
        <v>930</v>
      </c>
      <c r="O209" s="1" t="s">
        <v>684</v>
      </c>
      <c r="P209">
        <v>0</v>
      </c>
      <c r="Q209">
        <f>VLOOKUP(C209,'directorio 3 ago 26'!$A$2:$K$658,7,FALSE)</f>
        <v>0</v>
      </c>
      <c r="R209"/>
      <c r="S209" t="s">
        <v>609</v>
      </c>
      <c r="T209" t="str">
        <f>VLOOKUP(A209,'directorio 3 ago 26'!$A$2:$J$658,9,FALSE)</f>
        <v>Carretera Nacional-Corregimiento Buenavista Grupo De Caballería Mecanizado No. 2. "Cr. Juan José Rondón".  Municipio Distracción.</v>
      </c>
      <c r="U209" t="s">
        <v>1044</v>
      </c>
      <c r="V209" t="str">
        <f>VLOOKUP(A209,'directorio 3 ago 26'!$A$2:$J$658,10,FALSE)</f>
        <v>LUNES A VIERNES DE
08:00 A 18:00 HORAS</v>
      </c>
    </row>
    <row r="210" spans="1:22" x14ac:dyDescent="0.35">
      <c r="A210" s="23" t="s">
        <v>15</v>
      </c>
      <c r="B210" s="4" t="s">
        <v>15</v>
      </c>
      <c r="C210" s="23"/>
      <c r="D210" t="s">
        <v>665</v>
      </c>
      <c r="E210" t="s">
        <v>668</v>
      </c>
      <c r="F210" t="s">
        <v>200</v>
      </c>
      <c r="G210" t="str">
        <f>VLOOKUP(A210,'directorio 3 ago 26'!$A$2:$J$658,3,FALSE)</f>
        <v>Juzgado 92 de Instrucción Penal Militar</v>
      </c>
      <c r="H210" t="s">
        <v>306</v>
      </c>
      <c r="I210" t="str">
        <f>VLOOKUP(A210,'directorio 3 ago 26'!$A$2:$J$658,4,FALSE)</f>
        <v>Puerto Berrío</v>
      </c>
      <c r="J210" t="s">
        <v>297</v>
      </c>
      <c r="K210" t="str">
        <f>VLOOKUP(A210,'directorio 3 ago 26'!$A$2:$J$658,5,FALSE)</f>
        <v>Antioquia</v>
      </c>
      <c r="L210">
        <v>5</v>
      </c>
      <c r="M210">
        <f>VLOOKUP(Tabla22[[#This Row],[dptoTxt2]],dane!$A$2:$B$32,2,FALSE)</f>
        <v>5</v>
      </c>
      <c r="N210" t="s">
        <v>15</v>
      </c>
      <c r="O210" s="1" t="s">
        <v>931</v>
      </c>
      <c r="P210">
        <v>2236</v>
      </c>
      <c r="Q210" t="e">
        <f>VLOOKUP(C210,'directorio 3 ago 26'!$A$2:$K$658,7,FALSE)</f>
        <v>#N/A</v>
      </c>
      <c r="R210">
        <v>2236</v>
      </c>
      <c r="S210" t="s">
        <v>427</v>
      </c>
      <c r="T210" t="str">
        <f>VLOOKUP(A210,'directorio 3 ago 26'!$A$2:$J$658,9,FALSE)</f>
        <v>Kilómetro 1 Vía Al Mar. Brigada No. 17 del Ejército. Palacio de Justicia.</v>
      </c>
      <c r="U210" t="s">
        <v>1044</v>
      </c>
      <c r="V210" t="str">
        <f>VLOOKUP(A210,'directorio 3 ago 26'!$A$2:$J$658,10,FALSE)</f>
        <v>LUNES A VIERNES DE
08:00 A 18:00 HORAS</v>
      </c>
    </row>
    <row r="211" spans="1:22" x14ac:dyDescent="0.35">
      <c r="A211" t="s">
        <v>1791</v>
      </c>
      <c r="B211" s="5" t="s">
        <v>932</v>
      </c>
      <c r="C211" t="s">
        <v>1792</v>
      </c>
      <c r="D211" t="s">
        <v>665</v>
      </c>
      <c r="E211" t="s">
        <v>668</v>
      </c>
      <c r="F211" t="s">
        <v>201</v>
      </c>
      <c r="G211" t="str">
        <f>VLOOKUP(A211,'directorio 3 ago 26'!$A$2:$J$658,3,FALSE)</f>
        <v>Juzgado 93 de Instrucción Penal Militar</v>
      </c>
      <c r="H211" t="s">
        <v>314</v>
      </c>
      <c r="I211" t="str">
        <f>VLOOKUP(A211,'directorio 3 ago 26'!$A$2:$J$658,4,FALSE)</f>
        <v>Granada</v>
      </c>
      <c r="J211" t="s">
        <v>308</v>
      </c>
      <c r="K211" t="str">
        <f>VLOOKUP(A211,'directorio 3 ago 26'!$A$2:$J$658,5,FALSE)</f>
        <v>Meta</v>
      </c>
      <c r="L211">
        <v>50</v>
      </c>
      <c r="M211">
        <f>VLOOKUP(Tabla22[[#This Row],[dptoTxt2]],dane!$A$2:$B$32,2,FALSE)</f>
        <v>50</v>
      </c>
      <c r="N211" t="s">
        <v>932</v>
      </c>
      <c r="O211" s="1" t="s">
        <v>732</v>
      </c>
      <c r="P211">
        <v>1302</v>
      </c>
      <c r="Q211">
        <f>VLOOKUP(C211,'directorio 3 ago 26'!$A$2:$K$658,7,FALSE)</f>
        <v>1303</v>
      </c>
      <c r="R211" t="str">
        <f>_xlfn.CONCAT(Tabla22[[#This Row],[phone2]],"/",Tabla22[[#This Row],[phone3]])</f>
        <v>1302/1303</v>
      </c>
      <c r="S211" t="s">
        <v>428</v>
      </c>
      <c r="T211" t="str">
        <f>VLOOKUP(A211,'directorio 3 ago 26'!$A$2:$J$658,9,FALSE)</f>
        <v>Carrera 46 No. 20 C - 01 (Puente Aranda)
Cantón Militar Occidental “Coronel Francisco José de Caldas”</v>
      </c>
      <c r="U211" t="s">
        <v>1044</v>
      </c>
      <c r="V211" t="str">
        <f>VLOOKUP(A211,'directorio 3 ago 26'!$A$2:$J$658,10,FALSE)</f>
        <v>LUNES A VIERNES DE
08:00 A 17:00 HORAS</v>
      </c>
    </row>
    <row r="212" spans="1:22" x14ac:dyDescent="0.35">
      <c r="A212" s="23" t="s">
        <v>1793</v>
      </c>
      <c r="B212" s="4" t="s">
        <v>933</v>
      </c>
      <c r="C212" s="23" t="s">
        <v>1794</v>
      </c>
      <c r="D212" t="s">
        <v>665</v>
      </c>
      <c r="E212" t="s">
        <v>668</v>
      </c>
      <c r="F212" t="s">
        <v>202</v>
      </c>
      <c r="G212" t="str">
        <f>VLOOKUP(A212,'directorio 3 ago 26'!$A$2:$J$658,3,FALSE)</f>
        <v>Juzgado 95 de Instrucción Penal Militar</v>
      </c>
      <c r="H212" t="s">
        <v>345</v>
      </c>
      <c r="I212" t="str">
        <f>VLOOKUP(A212,'directorio 3 ago 26'!$A$2:$J$658,4,FALSE)</f>
        <v>Tame</v>
      </c>
      <c r="J212" t="s">
        <v>332</v>
      </c>
      <c r="K212" t="str">
        <f>VLOOKUP(A212,'directorio 3 ago 26'!$A$2:$J$658,5,FALSE)</f>
        <v>Arauca</v>
      </c>
      <c r="L212">
        <v>81</v>
      </c>
      <c r="M212">
        <f>VLOOKUP(Tabla22[[#This Row],[dptoTxt2]],dane!$A$2:$B$32,2,FALSE)</f>
        <v>81</v>
      </c>
      <c r="N212" t="s">
        <v>933</v>
      </c>
      <c r="P212">
        <v>0</v>
      </c>
      <c r="Q212">
        <f>VLOOKUP(C212,'directorio 3 ago 26'!$A$2:$K$658,7,FALSE)</f>
        <v>1318</v>
      </c>
      <c r="R212"/>
      <c r="S212" t="s">
        <v>429</v>
      </c>
      <c r="T212" t="str">
        <f>VLOOKUP(A212,'directorio 3 ago 26'!$A$2:$J$658,9,FALSE)</f>
        <v>Carrera 46 No. 20 C - 01 (Puente Aranda)
Cantón Militar Occidental “Coronel Francisco José de Caldas”</v>
      </c>
      <c r="U212" t="s">
        <v>1044</v>
      </c>
      <c r="V212" t="str">
        <f>VLOOKUP(A212,'directorio 3 ago 26'!$A$2:$J$658,10,FALSE)</f>
        <v>LUNES A VIERNES DE
08:00 A 17:00 HORAS</v>
      </c>
    </row>
    <row r="213" spans="1:22" x14ac:dyDescent="0.35">
      <c r="A213" s="24" t="s">
        <v>1795</v>
      </c>
      <c r="B213" s="5" t="s">
        <v>16</v>
      </c>
      <c r="D213" t="s">
        <v>665</v>
      </c>
      <c r="E213" t="s">
        <v>668</v>
      </c>
      <c r="F213" t="s">
        <v>203</v>
      </c>
      <c r="G213" t="str">
        <f>VLOOKUP(A213,'directorio 3 ago 26'!$A$2:$J$658,3,FALSE)</f>
        <v>Juzgado 96 de Instrucción Penal Militar</v>
      </c>
      <c r="H213" t="s">
        <v>326</v>
      </c>
      <c r="I213" t="str">
        <f>VLOOKUP(A213,'directorio 3 ago 26'!$A$2:$J$658,4,FALSE)</f>
        <v>Ocaña</v>
      </c>
      <c r="J213" t="s">
        <v>305</v>
      </c>
      <c r="K213" t="str">
        <f>VLOOKUP(A213,'directorio 3 ago 26'!$A$2:$J$658,5,FALSE)</f>
        <v>Norte de Santander</v>
      </c>
      <c r="L213">
        <v>54</v>
      </c>
      <c r="M213">
        <f>VLOOKUP(Tabla22[[#This Row],[dptoTxt2]],dane!$A$2:$B$32,2,FALSE)</f>
        <v>54</v>
      </c>
      <c r="N213" t="s">
        <v>16</v>
      </c>
      <c r="O213" s="1" t="s">
        <v>829</v>
      </c>
      <c r="P213">
        <v>2108</v>
      </c>
      <c r="Q213" t="e">
        <f>VLOOKUP(C213,'directorio 3 ago 26'!$A$2:$K$658,7,FALSE)</f>
        <v>#N/A</v>
      </c>
      <c r="R213">
        <v>2108</v>
      </c>
      <c r="S213" t="s">
        <v>403</v>
      </c>
      <c r="T213" t="str">
        <f>VLOOKUP(A213,'directorio 3 ago 26'!$A$2:$J$658,9,FALSE)</f>
        <v>Troncal de occidente kilómetro 2 vía Corozal - Sincelejo , Brigada de Infantería de Marina No 1,  edificio comando</v>
      </c>
      <c r="U213" t="s">
        <v>1044</v>
      </c>
      <c r="V213" t="str">
        <f>VLOOKUP(A213,'directorio 3 ago 26'!$A$2:$J$658,10,FALSE)</f>
        <v>LUNES A VIERNES DE
08:00 A 18:00 HORAS</v>
      </c>
    </row>
    <row r="214" spans="1:22" x14ac:dyDescent="0.35">
      <c r="A214" s="25" t="s">
        <v>1796</v>
      </c>
      <c r="B214" s="4" t="s">
        <v>372</v>
      </c>
      <c r="C214" s="23"/>
      <c r="D214" t="s">
        <v>665</v>
      </c>
      <c r="E214" t="s">
        <v>668</v>
      </c>
      <c r="F214" t="s">
        <v>204</v>
      </c>
      <c r="G214" t="str">
        <f>VLOOKUP(A214,'directorio 3 ago 26'!$A$2:$J$658,3,FALSE)</f>
        <v>Juzgado 97 de Instrucción Penal Militar</v>
      </c>
      <c r="H214" t="s">
        <v>346</v>
      </c>
      <c r="I214" t="str">
        <f>VLOOKUP(A214,'directorio 3 ago 26'!$A$2:$J$658,4,FALSE)</f>
        <v xml:space="preserve">Caucasia </v>
      </c>
      <c r="J214" t="s">
        <v>297</v>
      </c>
      <c r="K214" t="str">
        <f>VLOOKUP(A214,'directorio 3 ago 26'!$A$2:$J$658,5,FALSE)</f>
        <v>Antioquia</v>
      </c>
      <c r="L214">
        <v>5</v>
      </c>
      <c r="M214">
        <f>VLOOKUP(Tabla22[[#This Row],[dptoTxt2]],dane!$A$2:$B$32,2,FALSE)</f>
        <v>5</v>
      </c>
      <c r="N214" t="s">
        <v>372</v>
      </c>
      <c r="O214" s="1" t="s">
        <v>819</v>
      </c>
      <c r="P214">
        <v>2109</v>
      </c>
      <c r="Q214" t="e">
        <f>VLOOKUP(C214,'directorio 3 ago 26'!$A$2:$K$658,7,FALSE)</f>
        <v>#N/A</v>
      </c>
      <c r="R214">
        <v>2109</v>
      </c>
      <c r="S214" t="s">
        <v>430</v>
      </c>
      <c r="T214" t="str">
        <f>VLOOKUP(A214,'directorio 3 ago 26'!$A$2:$J$658,9,FALSE)</f>
        <v>Troncal de occidente kilómetro 2 vía Corozal - Sincelejo , Brigada de Infantería de Marina No 1,  edificio comando</v>
      </c>
      <c r="U214" t="s">
        <v>1044</v>
      </c>
      <c r="V214" t="str">
        <f>VLOOKUP(A214,'directorio 3 ago 26'!$A$2:$J$658,10,FALSE)</f>
        <v>LUNES A VIERNES DE
08:00 A 18:00 HORAS</v>
      </c>
    </row>
    <row r="215" spans="1:22" x14ac:dyDescent="0.35">
      <c r="A215" t="s">
        <v>373</v>
      </c>
      <c r="B215" s="5" t="s">
        <v>373</v>
      </c>
      <c r="D215" t="s">
        <v>665</v>
      </c>
      <c r="E215" t="s">
        <v>668</v>
      </c>
      <c r="F215" t="s">
        <v>205</v>
      </c>
      <c r="G215" t="str">
        <f>VLOOKUP(A215,'directorio 3 ago 26'!$A$2:$J$658,3,FALSE)</f>
        <v>Juzgado 98 de Instrucción Penal Militar</v>
      </c>
      <c r="H215" t="s">
        <v>347</v>
      </c>
      <c r="I215" t="str">
        <f>VLOOKUP(A215,'directorio 3 ago 26'!$A$2:$J$658,4,FALSE)</f>
        <v>Buenavista</v>
      </c>
      <c r="J215" t="s">
        <v>321</v>
      </c>
      <c r="K215" t="str">
        <f>VLOOKUP(A215,'directorio 3 ago 26'!$A$2:$J$658,5,FALSE)</f>
        <v>La Guajira</v>
      </c>
      <c r="L215">
        <v>44</v>
      </c>
      <c r="M215">
        <f>VLOOKUP(Tabla22[[#This Row],[dptoTxt2]],dane!$A$2:$B$32,2,FALSE)</f>
        <v>44</v>
      </c>
      <c r="N215" t="s">
        <v>373</v>
      </c>
      <c r="P215">
        <v>0</v>
      </c>
      <c r="Q215" t="e">
        <f>VLOOKUP(C215,'directorio 3 ago 26'!$A$2:$K$658,7,FALSE)</f>
        <v>#N/A</v>
      </c>
      <c r="R215"/>
      <c r="S215" t="s">
        <v>431</v>
      </c>
      <c r="T215" t="str">
        <f>VLOOKUP(A215,'directorio 3 ago 26'!$A$2:$J$658,9,FALSE)</f>
        <v xml:space="preserve">Carrera 2 No. 2 – 10. Avenida San Martin. Barrio: Bocagrande. Batallón De Infantería De Marina No. 12. </v>
      </c>
      <c r="U215" t="s">
        <v>1044</v>
      </c>
      <c r="V215" t="str">
        <f>VLOOKUP(A215,'directorio 3 ago 26'!$A$2:$J$658,10,FALSE)</f>
        <v>LUNES A VIERNES DE
08:00 A 18:00 HORAS</v>
      </c>
    </row>
    <row r="216" spans="1:22" x14ac:dyDescent="0.35">
      <c r="A216" t="s">
        <v>1797</v>
      </c>
      <c r="B216" s="5" t="s">
        <v>934</v>
      </c>
      <c r="C216" t="s">
        <v>1798</v>
      </c>
      <c r="D216" t="s">
        <v>665</v>
      </c>
      <c r="E216" t="s">
        <v>668</v>
      </c>
      <c r="F216" t="s">
        <v>207</v>
      </c>
      <c r="G216" t="str">
        <f>VLOOKUP(A216,'directorio 3 ago 26'!$A$2:$J$658,3,FALSE)</f>
        <v>Juzgado de Inspección de la Armada</v>
      </c>
      <c r="H216" t="s">
        <v>672</v>
      </c>
      <c r="I216" t="str">
        <f>VLOOKUP(A216,'directorio 3 ago 26'!$A$2:$J$658,4,FALSE)</f>
        <v>Bogotá D.C.</v>
      </c>
      <c r="J216" t="s">
        <v>672</v>
      </c>
      <c r="K216" t="str">
        <f>VLOOKUP(A216,'directorio 3 ago 26'!$A$2:$J$658,5,FALSE)</f>
        <v>Bogotá D.C.</v>
      </c>
      <c r="L216">
        <v>11</v>
      </c>
      <c r="M216">
        <f>VLOOKUP(Tabla22[[#This Row],[dptoTxt2]],dane!$A$2:$B$32,2,FALSE)</f>
        <v>11</v>
      </c>
      <c r="N216" t="s">
        <v>934</v>
      </c>
      <c r="O216" s="1" t="s">
        <v>733</v>
      </c>
      <c r="P216">
        <v>0</v>
      </c>
      <c r="Q216">
        <f>VLOOKUP(C216,'directorio 3 ago 26'!$A$2:$K$658,7,FALSE)</f>
        <v>0</v>
      </c>
      <c r="R216"/>
      <c r="S216" t="s">
        <v>1046</v>
      </c>
      <c r="T216" t="str">
        <f>VLOOKUP(A216,'directorio 3 ago 26'!$A$2:$J$658,9,FALSE)</f>
        <v xml:space="preserve">Carrera 2 No. 2 – 10. Avenida San Martin. Barrio: Bocagrande. Batallón De Infantería De Marina No. 12. </v>
      </c>
      <c r="U216" t="s">
        <v>1043</v>
      </c>
      <c r="V216" t="str">
        <f>VLOOKUP(A216,'directorio 3 ago 26'!$A$2:$J$658,10,FALSE)</f>
        <v>LUNES A VIERNES DE
08:00 A 18:00 HORAS</v>
      </c>
    </row>
    <row r="217" spans="1:22" x14ac:dyDescent="0.35">
      <c r="A217" s="23" t="s">
        <v>1801</v>
      </c>
      <c r="B217" s="4" t="s">
        <v>935</v>
      </c>
      <c r="C217" s="23" t="s">
        <v>1803</v>
      </c>
      <c r="D217" t="s">
        <v>665</v>
      </c>
      <c r="E217" t="s">
        <v>668</v>
      </c>
      <c r="F217" t="s">
        <v>208</v>
      </c>
      <c r="G217" t="str">
        <f>VLOOKUP(A217,'directorio 3 ago 26'!$A$2:$J$658,3,FALSE)</f>
        <v>Fiscalía ante Juez de Inspección de la Armada</v>
      </c>
      <c r="H217" t="s">
        <v>672</v>
      </c>
      <c r="I217" t="str">
        <f>VLOOKUP(A217,'directorio 3 ago 26'!$A$2:$J$658,4,FALSE)</f>
        <v>Bogotá D.C.</v>
      </c>
      <c r="J217" t="s">
        <v>672</v>
      </c>
      <c r="K217" t="str">
        <f>VLOOKUP(A217,'directorio 3 ago 26'!$A$2:$J$658,5,FALSE)</f>
        <v>Bogotá D.C.</v>
      </c>
      <c r="L217">
        <v>11</v>
      </c>
      <c r="M217">
        <f>VLOOKUP(Tabla22[[#This Row],[dptoTxt2]],dane!$A$2:$B$32,2,FALSE)</f>
        <v>11</v>
      </c>
      <c r="N217" t="s">
        <v>935</v>
      </c>
      <c r="P217">
        <v>0</v>
      </c>
      <c r="Q217">
        <f>VLOOKUP(C217,'directorio 3 ago 26'!$A$2:$K$658,7,FALSE)</f>
        <v>1336</v>
      </c>
      <c r="R217"/>
      <c r="S217" t="s">
        <v>1046</v>
      </c>
      <c r="T217" t="str">
        <f>VLOOKUP(A217,'directorio 3 ago 26'!$A$2:$J$658,9,FALSE)</f>
        <v>Carrera 2 No. 10-02 Av. San Martín Barrio Bocagrande Base Naval ARC "Bolívar" - Ed. Fuerza Naval del Caribe de Cartagena</v>
      </c>
      <c r="U217" t="s">
        <v>1043</v>
      </c>
      <c r="V217" t="str">
        <f>VLOOKUP(A217,'directorio 3 ago 26'!$A$2:$J$658,10,FALSE)</f>
        <v>LUNES A VIERNES DE
08:00 A 18:00 HORAS</v>
      </c>
    </row>
    <row r="218" spans="1:22" x14ac:dyDescent="0.35">
      <c r="A218" t="s">
        <v>1804</v>
      </c>
      <c r="B218" s="5" t="s">
        <v>936</v>
      </c>
      <c r="C218" t="s">
        <v>1805</v>
      </c>
      <c r="D218" t="s">
        <v>665</v>
      </c>
      <c r="E218" t="s">
        <v>668</v>
      </c>
      <c r="F218" t="s">
        <v>209</v>
      </c>
      <c r="G218" t="str">
        <f>VLOOKUP(A218,'directorio 3 ago 26'!$A$2:$J$658,3,FALSE)</f>
        <v>Juzgado 101 de Instrucción Penal Militar</v>
      </c>
      <c r="H218" t="s">
        <v>350</v>
      </c>
      <c r="I218" t="str">
        <f>VLOOKUP(A218,'directorio 3 ago 26'!$A$2:$J$658,4,FALSE)</f>
        <v>Corozal</v>
      </c>
      <c r="J218" t="s">
        <v>351</v>
      </c>
      <c r="K218" t="str">
        <f>VLOOKUP(A218,'directorio 3 ago 26'!$A$2:$J$658,5,FALSE)</f>
        <v>Sucre</v>
      </c>
      <c r="L218">
        <v>70</v>
      </c>
      <c r="M218">
        <f>VLOOKUP(Tabla22[[#This Row],[dptoTxt2]],dane!$A$2:$B$32,2,FALSE)</f>
        <v>70</v>
      </c>
      <c r="N218" t="s">
        <v>936</v>
      </c>
      <c r="O218" s="1" t="s">
        <v>734</v>
      </c>
      <c r="P218">
        <v>0</v>
      </c>
      <c r="Q218">
        <f>VLOOKUP(C218,'directorio 3 ago 26'!$A$2:$K$658,7,FALSE)</f>
        <v>0</v>
      </c>
      <c r="R218"/>
      <c r="S218" t="s">
        <v>615</v>
      </c>
      <c r="T218" t="str">
        <f>VLOOKUP(A218,'directorio 3 ago 26'!$A$2:$J$658,9,FALSE)</f>
        <v>Carerra 4 Calle 34 Vía al rodadero - Batallón de Infanteria General Jose María Cordova</v>
      </c>
      <c r="U218" t="s">
        <v>1044</v>
      </c>
      <c r="V218" t="str">
        <f>VLOOKUP(A218,'directorio 3 ago 26'!$A$2:$J$658,10,FALSE)</f>
        <v>LUNES A VIERNES DE
08:00 A 18:00 HORAS</v>
      </c>
    </row>
    <row r="219" spans="1:22" x14ac:dyDescent="0.35">
      <c r="A219" s="23" t="s">
        <v>1806</v>
      </c>
      <c r="B219" s="4" t="s">
        <v>937</v>
      </c>
      <c r="C219" s="23" t="s">
        <v>1981</v>
      </c>
      <c r="D219" t="s">
        <v>665</v>
      </c>
      <c r="E219" t="s">
        <v>668</v>
      </c>
      <c r="F219" t="s">
        <v>210</v>
      </c>
      <c r="G219" t="str">
        <f>VLOOKUP(A219,'directorio 3 ago 26'!$A$2:$J$658,3,FALSE)</f>
        <v>Juzgado 103 de Instrucción Penal Militar</v>
      </c>
      <c r="H219" t="s">
        <v>348</v>
      </c>
      <c r="I219" t="str">
        <f>VLOOKUP(A219,'directorio 3 ago 26'!$A$2:$J$658,4,FALSE)</f>
        <v>Cartagena</v>
      </c>
      <c r="J219" t="s">
        <v>349</v>
      </c>
      <c r="K219" t="str">
        <f>VLOOKUP(A219,'directorio 3 ago 26'!$A$2:$J$658,5,FALSE)</f>
        <v>Bolívar</v>
      </c>
      <c r="L219">
        <v>13</v>
      </c>
      <c r="M219">
        <f>VLOOKUP(Tabla22[[#This Row],[dptoTxt2]],dane!$A$2:$B$32,2,FALSE)</f>
        <v>13</v>
      </c>
      <c r="N219" t="s">
        <v>937</v>
      </c>
      <c r="P219">
        <v>0</v>
      </c>
      <c r="Q219" t="e">
        <f>VLOOKUP(C219,'directorio 3 ago 26'!$A$2:$K$658,7,FALSE)</f>
        <v>#N/A</v>
      </c>
      <c r="R219"/>
      <c r="S219" t="s">
        <v>432</v>
      </c>
      <c r="T219" t="str">
        <f>VLOOKUP(A219,'directorio 3 ago 26'!$A$2:$J$658,9,FALSE)</f>
        <v xml:space="preserve">Calle 1 Carrera 1. Edifico Comando. 
Comando de la Fuerza Naval del Sur. </v>
      </c>
      <c r="U219" t="s">
        <v>1044</v>
      </c>
      <c r="V219" t="str">
        <f>VLOOKUP(A219,'directorio 3 ago 26'!$A$2:$J$658,10,FALSE)</f>
        <v>LUNES A VIERNES DE
08:00 A 18:00 HORAS</v>
      </c>
    </row>
    <row r="220" spans="1:22" x14ac:dyDescent="0.35">
      <c r="A220" t="s">
        <v>1807</v>
      </c>
      <c r="B220" s="5" t="s">
        <v>938</v>
      </c>
      <c r="C220" t="s">
        <v>1982</v>
      </c>
      <c r="D220" t="s">
        <v>665</v>
      </c>
      <c r="E220" t="s">
        <v>668</v>
      </c>
      <c r="F220" t="s">
        <v>211</v>
      </c>
      <c r="G220" t="str">
        <f>VLOOKUP(A220,'directorio 3 ago 26'!$A$2:$J$658,3,FALSE)</f>
        <v>Juzgado 104 de Instrucción Penal Militar</v>
      </c>
      <c r="H220" t="s">
        <v>348</v>
      </c>
      <c r="I220" t="str">
        <f>VLOOKUP(A220,'directorio 3 ago 26'!$A$2:$J$658,4,FALSE)</f>
        <v>Cartagena</v>
      </c>
      <c r="J220" t="s">
        <v>349</v>
      </c>
      <c r="K220" t="str">
        <f>VLOOKUP(A220,'directorio 3 ago 26'!$A$2:$J$658,5,FALSE)</f>
        <v>Bolívar</v>
      </c>
      <c r="L220">
        <v>13</v>
      </c>
      <c r="M220">
        <f>VLOOKUP(Tabla22[[#This Row],[dptoTxt2]],dane!$A$2:$B$32,2,FALSE)</f>
        <v>13</v>
      </c>
      <c r="N220" t="s">
        <v>938</v>
      </c>
      <c r="P220">
        <v>0</v>
      </c>
      <c r="Q220" t="e">
        <f>VLOOKUP(C220,'directorio 3 ago 26'!$A$2:$K$658,7,FALSE)</f>
        <v>#N/A</v>
      </c>
      <c r="R220"/>
      <c r="S220" t="s">
        <v>433</v>
      </c>
      <c r="T220" t="str">
        <f>VLOOKUP(A220,'directorio 3 ago 26'!$A$2:$J$658,9,FALSE)</f>
        <v>Km 1 Av. El Morro Brigada de Infantería de Marina No. 4 de Tumaco</v>
      </c>
      <c r="U220" t="s">
        <v>1044</v>
      </c>
      <c r="V220" t="str">
        <f>VLOOKUP(A220,'directorio 3 ago 26'!$A$2:$J$658,10,FALSE)</f>
        <v>LUNES A VIERNES DE
08:00 A 18:00 HORAS</v>
      </c>
    </row>
    <row r="221" spans="1:22" x14ac:dyDescent="0.35">
      <c r="A221" s="23" t="s">
        <v>17</v>
      </c>
      <c r="B221" s="4" t="s">
        <v>17</v>
      </c>
      <c r="C221" s="23"/>
      <c r="D221" t="s">
        <v>665</v>
      </c>
      <c r="E221" t="s">
        <v>668</v>
      </c>
      <c r="F221" t="s">
        <v>212</v>
      </c>
      <c r="G221" t="str">
        <f>VLOOKUP(A221,'directorio 3 ago 26'!$A$2:$J$658,3,FALSE)</f>
        <v>Juzgado 105 de Instrucción Penal Militar</v>
      </c>
      <c r="H221" t="s">
        <v>309</v>
      </c>
      <c r="I221" t="str">
        <f>VLOOKUP(A221,'directorio 3 ago 26'!$A$2:$J$658,4,FALSE)</f>
        <v>Santa Marta</v>
      </c>
      <c r="J221" t="s">
        <v>310</v>
      </c>
      <c r="K221" t="str">
        <f>VLOOKUP(A221,'directorio 3 ago 26'!$A$2:$J$658,5,FALSE)</f>
        <v>Magdalena</v>
      </c>
      <c r="L221">
        <v>8</v>
      </c>
      <c r="M221">
        <f>VLOOKUP(Tabla22[[#This Row],[dptoTxt2]],dane!$A$2:$B$32,2,FALSE)</f>
        <v>47</v>
      </c>
      <c r="N221" t="s">
        <v>17</v>
      </c>
      <c r="P221">
        <v>2478</v>
      </c>
      <c r="Q221" t="e">
        <f>VLOOKUP(C221,'directorio 3 ago 26'!$A$2:$K$658,7,FALSE)</f>
        <v>#N/A</v>
      </c>
      <c r="R221">
        <v>2478</v>
      </c>
      <c r="T221" t="str">
        <f>VLOOKUP(A221,'directorio 3 ago 26'!$A$2:$J$658,9,FALSE)</f>
        <v>Calle 8 No. 3-25 Av. Portuaria Antigua Zona Franca - Brigada de Infanteria de Marina No. 2</v>
      </c>
      <c r="U221" t="s">
        <v>1044</v>
      </c>
      <c r="V221" t="str">
        <f>VLOOKUP(A221,'directorio 3 ago 26'!$A$2:$J$658,10,FALSE)</f>
        <v>LUNES A VIERNES DE
08:00 A 18:00 HORAS</v>
      </c>
    </row>
    <row r="222" spans="1:22" x14ac:dyDescent="0.35">
      <c r="A222" t="s">
        <v>1813</v>
      </c>
      <c r="B222" s="5" t="s">
        <v>939</v>
      </c>
      <c r="C222" t="s">
        <v>1983</v>
      </c>
      <c r="D222" t="s">
        <v>665</v>
      </c>
      <c r="E222" t="s">
        <v>668</v>
      </c>
      <c r="F222" t="s">
        <v>213</v>
      </c>
      <c r="G222" t="str">
        <f>VLOOKUP(A222,'directorio 3 ago 26'!$A$2:$J$658,3,FALSE)</f>
        <v>Juzgado 106 de Instrucción Penal Militar</v>
      </c>
      <c r="H222" t="s">
        <v>352</v>
      </c>
      <c r="I222" t="str">
        <f>VLOOKUP(A222,'directorio 3 ago 26'!$A$2:$J$658,4,FALSE)</f>
        <v>Puerto Leguizamo</v>
      </c>
      <c r="J222" t="s">
        <v>329</v>
      </c>
      <c r="K222" t="str">
        <f>VLOOKUP(A222,'directorio 3 ago 26'!$A$2:$J$658,5,FALSE)</f>
        <v>Putumayo</v>
      </c>
      <c r="L222">
        <v>86</v>
      </c>
      <c r="M222">
        <f>VLOOKUP(Tabla22[[#This Row],[dptoTxt2]],dane!$A$2:$B$32,2,FALSE)</f>
        <v>86</v>
      </c>
      <c r="N222" t="s">
        <v>939</v>
      </c>
      <c r="P222">
        <v>0</v>
      </c>
      <c r="Q222" t="e">
        <f>VLOOKUP(C222,'directorio 3 ago 26'!$A$2:$K$658,7,FALSE)</f>
        <v>#N/A</v>
      </c>
      <c r="R222"/>
      <c r="S222" t="s">
        <v>643</v>
      </c>
      <c r="T222" t="str">
        <f>VLOOKUP(A222,'directorio 3 ago 26'!$A$2:$J$658,9,FALSE)</f>
        <v>Vía Las Granjas, Cantón Militar Jabalí Rojo, Edificio Base Naval ARC Orinoquia</v>
      </c>
      <c r="U222" t="s">
        <v>1044</v>
      </c>
      <c r="V222" t="str">
        <f>VLOOKUP(A222,'directorio 3 ago 26'!$A$2:$J$658,10,FALSE)</f>
        <v>LUNES A VIERNES DE
08:00 A 18:00 HORAS</v>
      </c>
    </row>
    <row r="223" spans="1:22" x14ac:dyDescent="0.35">
      <c r="A223" s="23" t="s">
        <v>1814</v>
      </c>
      <c r="B223" s="4" t="s">
        <v>940</v>
      </c>
      <c r="C223" s="23" t="s">
        <v>1815</v>
      </c>
      <c r="D223" t="s">
        <v>665</v>
      </c>
      <c r="E223" t="s">
        <v>668</v>
      </c>
      <c r="F223" t="s">
        <v>214</v>
      </c>
      <c r="G223" t="str">
        <f>VLOOKUP(A223,'directorio 3 ago 26'!$A$2:$J$658,3,FALSE)</f>
        <v>Juzgado 107 de Instrucción Penal Militar</v>
      </c>
      <c r="H223" t="s">
        <v>353</v>
      </c>
      <c r="I223" t="str">
        <f>VLOOKUP(A223,'directorio 3 ago 26'!$A$2:$J$658,4,FALSE)</f>
        <v>Tumaco</v>
      </c>
      <c r="J223" t="s">
        <v>65</v>
      </c>
      <c r="K223" t="str">
        <f>VLOOKUP(A223,'directorio 3 ago 26'!$A$2:$J$658,5,FALSE)</f>
        <v>Nariño</v>
      </c>
      <c r="L223">
        <v>52</v>
      </c>
      <c r="M223">
        <f>VLOOKUP(Tabla22[[#This Row],[dptoTxt2]],dane!$A$2:$B$32,2,FALSE)</f>
        <v>52</v>
      </c>
      <c r="N223" t="s">
        <v>940</v>
      </c>
      <c r="P223">
        <v>0</v>
      </c>
      <c r="Q223">
        <f>VLOOKUP(C223,'directorio 3 ago 26'!$A$2:$K$658,7,FALSE)</f>
        <v>2110</v>
      </c>
      <c r="R223"/>
      <c r="S223" t="s">
        <v>434</v>
      </c>
      <c r="T223" t="str">
        <f>VLOOKUP(A223,'directorio 3 ago 26'!$A$2:$J$658,9,FALSE)</f>
        <v>Vía Las Granjas, Cantón Militar Jabalí Rojo, Edificio Base Naval ARC Orinoquia</v>
      </c>
      <c r="U223" t="s">
        <v>1044</v>
      </c>
      <c r="V223" t="str">
        <f>VLOOKUP(A223,'directorio 3 ago 26'!$A$2:$J$658,10,FALSE)</f>
        <v>LUNES A VIERNES DE
08:00 A 18:00 HORAS</v>
      </c>
    </row>
    <row r="224" spans="1:22" x14ac:dyDescent="0.35">
      <c r="A224" t="s">
        <v>1817</v>
      </c>
      <c r="B224" s="5" t="s">
        <v>941</v>
      </c>
      <c r="C224" t="s">
        <v>1984</v>
      </c>
      <c r="D224" t="s">
        <v>665</v>
      </c>
      <c r="E224" t="s">
        <v>668</v>
      </c>
      <c r="F224" t="s">
        <v>215</v>
      </c>
      <c r="G224" t="str">
        <f>VLOOKUP(A224,'directorio 3 ago 26'!$A$2:$J$658,3,FALSE)</f>
        <v>Juzgado 108 de Instrucción Penal Militar</v>
      </c>
      <c r="H224" t="s">
        <v>354</v>
      </c>
      <c r="I224" t="str">
        <f>VLOOKUP(A224,'directorio 3 ago 26'!$A$2:$J$658,4,FALSE)</f>
        <v>Buenaventura</v>
      </c>
      <c r="J224" t="s">
        <v>55</v>
      </c>
      <c r="K224" t="str">
        <f>VLOOKUP(A224,'directorio 3 ago 26'!$A$2:$J$658,5,FALSE)</f>
        <v>Valle del Cauca</v>
      </c>
      <c r="L224">
        <v>76</v>
      </c>
      <c r="M224">
        <f>VLOOKUP(Tabla22[[#This Row],[dptoTxt2]],dane!$A$2:$B$32,2,FALSE)</f>
        <v>76</v>
      </c>
      <c r="N224" t="s">
        <v>941</v>
      </c>
      <c r="P224">
        <v>2111</v>
      </c>
      <c r="Q224" t="e">
        <f>VLOOKUP(C224,'directorio 3 ago 26'!$A$2:$K$658,7,FALSE)</f>
        <v>#N/A</v>
      </c>
      <c r="R224">
        <v>2111</v>
      </c>
      <c r="S224" t="s">
        <v>435</v>
      </c>
      <c r="T224" t="str">
        <f>VLOOKUP(A224,'directorio 3 ago 26'!$A$2:$J$658,9,FALSE)</f>
        <v xml:space="preserve">Calle 10 No. 26 A – 574. Carretera Troncal Vía Santa Cruz De Lorica A Coveñas. Base De Entrenamiento De Infantería De Marina (Beim). </v>
      </c>
      <c r="U224" t="s">
        <v>1044</v>
      </c>
      <c r="V224" t="str">
        <f>VLOOKUP(A224,'directorio 3 ago 26'!$A$2:$J$658,10,FALSE)</f>
        <v>LUNES A VIERNES DE
08:00 A 18:00 HORAS</v>
      </c>
    </row>
    <row r="225" spans="1:22" x14ac:dyDescent="0.35">
      <c r="A225" s="23" t="s">
        <v>1818</v>
      </c>
      <c r="B225" s="4" t="s">
        <v>942</v>
      </c>
      <c r="C225" s="23" t="s">
        <v>1819</v>
      </c>
      <c r="D225" t="s">
        <v>665</v>
      </c>
      <c r="E225" t="s">
        <v>668</v>
      </c>
      <c r="F225" t="s">
        <v>216</v>
      </c>
      <c r="G225" t="str">
        <f>VLOOKUP(A225,'directorio 3 ago 26'!$A$2:$J$658,3,FALSE)</f>
        <v>Juzgado 109 de Instrucción Penal Militar</v>
      </c>
      <c r="H225" t="s">
        <v>355</v>
      </c>
      <c r="I225" t="str">
        <f>VLOOKUP(A225,'directorio 3 ago 26'!$A$2:$J$658,4,FALSE)</f>
        <v>Puerto Carreño</v>
      </c>
      <c r="J225" t="s">
        <v>340</v>
      </c>
      <c r="K225" t="str">
        <f>VLOOKUP(A225,'directorio 3 ago 26'!$A$2:$J$658,5,FALSE)</f>
        <v>Vichada</v>
      </c>
      <c r="L225">
        <v>99</v>
      </c>
      <c r="M225">
        <f>VLOOKUP(Tabla22[[#This Row],[dptoTxt2]],dane!$A$2:$B$32,2,FALSE)</f>
        <v>99</v>
      </c>
      <c r="N225" t="s">
        <v>942</v>
      </c>
      <c r="P225">
        <v>0</v>
      </c>
      <c r="Q225">
        <f>VLOOKUP(C225,'directorio 3 ago 26'!$A$2:$K$658,7,FALSE)</f>
        <v>1211</v>
      </c>
      <c r="R225"/>
      <c r="S225" t="s">
        <v>436</v>
      </c>
      <c r="T225" t="str">
        <f>VLOOKUP(A225,'directorio 3 ago 26'!$A$2:$J$658,9,FALSE)</f>
        <v>Carrera 46 No. 20 C - 01 (Puente Aranda)
Cantón Militar Occidental “Coronel Francisco José de Caldas”</v>
      </c>
      <c r="U225" t="s">
        <v>1044</v>
      </c>
      <c r="V225" t="str">
        <f>VLOOKUP(A225,'directorio 3 ago 26'!$A$2:$J$658,10,FALSE)</f>
        <v>LUNES A VIERNES DE
08:00 A 17:00 HORAS</v>
      </c>
    </row>
    <row r="226" spans="1:22" x14ac:dyDescent="0.35">
      <c r="A226" t="s">
        <v>1820</v>
      </c>
      <c r="B226" s="5" t="s">
        <v>943</v>
      </c>
      <c r="C226" t="s">
        <v>1821</v>
      </c>
      <c r="D226" t="s">
        <v>665</v>
      </c>
      <c r="E226" t="s">
        <v>668</v>
      </c>
      <c r="F226" t="s">
        <v>217</v>
      </c>
      <c r="G226" t="str">
        <f>VLOOKUP(A226,'directorio 3 ago 26'!$A$2:$J$658,3,FALSE)</f>
        <v>Juzgado 110 de Instrucción Penal Militar</v>
      </c>
      <c r="H226" t="s">
        <v>356</v>
      </c>
      <c r="I226" t="str">
        <f>VLOOKUP(A226,'directorio 3 ago 26'!$A$2:$J$658,4,FALSE)</f>
        <v>Coveñas</v>
      </c>
      <c r="J226" t="s">
        <v>351</v>
      </c>
      <c r="K226" t="str">
        <f>VLOOKUP(A226,'directorio 3 ago 26'!$A$2:$J$658,5,FALSE)</f>
        <v>Sucre</v>
      </c>
      <c r="L226">
        <v>70</v>
      </c>
      <c r="M226">
        <f>VLOOKUP(Tabla22[[#This Row],[dptoTxt2]],dane!$A$2:$B$32,2,FALSE)</f>
        <v>70</v>
      </c>
      <c r="N226" t="s">
        <v>943</v>
      </c>
      <c r="P226">
        <v>1351</v>
      </c>
      <c r="Q226">
        <f>VLOOKUP(C226,'directorio 3 ago 26'!$A$2:$K$658,7,FALSE)</f>
        <v>0</v>
      </c>
      <c r="R226">
        <v>1351</v>
      </c>
      <c r="S226" t="s">
        <v>437</v>
      </c>
      <c r="T226" t="str">
        <f>VLOOKUP(A226,'directorio 3 ago 26'!$A$2:$J$658,9,FALSE)</f>
        <v>Carrera 46 No. 20 C - 01 (Puente Aranda)
Cantón Militar Occidental “Coronel Francisco José de Caldas”</v>
      </c>
      <c r="U226" t="s">
        <v>1044</v>
      </c>
      <c r="V226" t="str">
        <f>VLOOKUP(A226,'directorio 3 ago 26'!$A$2:$J$658,10,FALSE)</f>
        <v>LUNES A VIERNES DE
08:00 A 17:00 HORAS</v>
      </c>
    </row>
    <row r="227" spans="1:22" x14ac:dyDescent="0.35">
      <c r="A227" s="23" t="s">
        <v>1822</v>
      </c>
      <c r="B227" s="4" t="s">
        <v>944</v>
      </c>
      <c r="C227" s="23" t="s">
        <v>1824</v>
      </c>
      <c r="D227" t="s">
        <v>665</v>
      </c>
      <c r="E227" t="s">
        <v>668</v>
      </c>
      <c r="F227" t="s">
        <v>218</v>
      </c>
      <c r="G227" t="str">
        <f>VLOOKUP(A227,'directorio 3 ago 26'!$A$2:$J$658,3,FALSE)</f>
        <v>Juzgado de Inspección de la Fuerza Aérea</v>
      </c>
      <c r="H227" t="s">
        <v>672</v>
      </c>
      <c r="I227" t="str">
        <f>VLOOKUP(A227,'directorio 3 ago 26'!$A$2:$J$658,4,FALSE)</f>
        <v>Bogotá D.C.</v>
      </c>
      <c r="J227" t="s">
        <v>672</v>
      </c>
      <c r="K227" t="str">
        <f>VLOOKUP(A227,'directorio 3 ago 26'!$A$2:$J$658,5,FALSE)</f>
        <v>Bogotá D.C.</v>
      </c>
      <c r="L227">
        <v>11</v>
      </c>
      <c r="M227">
        <f>VLOOKUP(Tabla22[[#This Row],[dptoTxt2]],dane!$A$2:$B$32,2,FALSE)</f>
        <v>11</v>
      </c>
      <c r="N227" t="s">
        <v>944</v>
      </c>
      <c r="P227">
        <v>2372</v>
      </c>
      <c r="Q227">
        <f>VLOOKUP(C227,'directorio 3 ago 26'!$A$2:$K$658,7,FALSE)</f>
        <v>2373</v>
      </c>
      <c r="R227" t="str">
        <f>_xlfn.CONCAT(Tabla22[[#This Row],[phone2]],"/",Tabla22[[#This Row],[phone3]])</f>
        <v>2372/2373</v>
      </c>
      <c r="S227" t="s">
        <v>1046</v>
      </c>
      <c r="T227" t="str">
        <f>VLOOKUP(A227,'directorio 3 ago 26'!$A$2:$J$658,9,FALSE)</f>
        <v xml:space="preserve">Autopista Bogotá - Medellín. Base Aérea Germán Olano. Fuerza Aérea Colombia Comando Aéreo de Combate No. 1. </v>
      </c>
      <c r="U227" t="s">
        <v>1043</v>
      </c>
      <c r="V227" t="str">
        <f>VLOOKUP(A227,'directorio 3 ago 26'!$A$2:$J$658,10,FALSE)</f>
        <v>LUNES A VIERNES DE
08:00 A 18:00 HORAS</v>
      </c>
    </row>
    <row r="228" spans="1:22" x14ac:dyDescent="0.35">
      <c r="A228" t="s">
        <v>1825</v>
      </c>
      <c r="B228" s="5" t="s">
        <v>945</v>
      </c>
      <c r="C228" t="s">
        <v>1769</v>
      </c>
      <c r="D228" t="s">
        <v>665</v>
      </c>
      <c r="E228" t="s">
        <v>668</v>
      </c>
      <c r="F228" t="s">
        <v>219</v>
      </c>
      <c r="G228" t="str">
        <f>VLOOKUP(A228,'directorio 3 ago 26'!$A$2:$J$658,3,FALSE)</f>
        <v>Fiscalía ante Juez de Inspección de la Fuerza Aérea</v>
      </c>
      <c r="H228" t="s">
        <v>672</v>
      </c>
      <c r="I228" t="str">
        <f>VLOOKUP(A228,'directorio 3 ago 26'!$A$2:$J$658,4,FALSE)</f>
        <v>Bogotá D.C.</v>
      </c>
      <c r="J228" t="s">
        <v>672</v>
      </c>
      <c r="K228" t="str">
        <f>VLOOKUP(A228,'directorio 3 ago 26'!$A$2:$J$658,5,FALSE)</f>
        <v>Bogotá D.C.</v>
      </c>
      <c r="L228">
        <v>11</v>
      </c>
      <c r="M228">
        <f>VLOOKUP(Tabla22[[#This Row],[dptoTxt2]],dane!$A$2:$B$32,2,FALSE)</f>
        <v>11</v>
      </c>
      <c r="N228" t="s">
        <v>945</v>
      </c>
      <c r="O228" s="1" t="s">
        <v>946</v>
      </c>
      <c r="P228">
        <v>2480</v>
      </c>
      <c r="Q228">
        <f>VLOOKUP(C228,'directorio 3 ago 26'!$A$2:$K$658,7,FALSE)</f>
        <v>2411</v>
      </c>
      <c r="R228" t="str">
        <f>_xlfn.CONCAT(Tabla22[[#This Row],[phone2]],"/",Tabla22[[#This Row],[phone3]])</f>
        <v>2480/2411</v>
      </c>
      <c r="S228" t="s">
        <v>1046</v>
      </c>
      <c r="T228" t="str">
        <f>VLOOKUP(A228,'directorio 3 ago 26'!$A$2:$J$658,9,FALSE)</f>
        <v xml:space="preserve">Carrera 8 N° 58-67, Barrio: La Base. Escuela Militar de Aviación. Edificio: Estado mayor. </v>
      </c>
      <c r="U228" t="s">
        <v>1043</v>
      </c>
      <c r="V228" t="str">
        <f>VLOOKUP(A228,'directorio 3 ago 26'!$A$2:$J$658,10,FALSE)</f>
        <v>LUNES A VIERNES DE
08:00 A 18:00 HORAS</v>
      </c>
    </row>
    <row r="229" spans="1:22" x14ac:dyDescent="0.35">
      <c r="A229" s="23" t="s">
        <v>1828</v>
      </c>
      <c r="B229" s="4" t="s">
        <v>947</v>
      </c>
      <c r="C229" s="23" t="s">
        <v>1829</v>
      </c>
      <c r="D229" t="s">
        <v>665</v>
      </c>
      <c r="E229" t="s">
        <v>668</v>
      </c>
      <c r="F229" t="s">
        <v>220</v>
      </c>
      <c r="G229" t="str">
        <f>VLOOKUP(A229,'directorio 3 ago 26'!$A$2:$J$658,3,FALSE)</f>
        <v>Fiscalía ante Comando Aéreo 122</v>
      </c>
      <c r="H229" t="s">
        <v>357</v>
      </c>
      <c r="I229" t="str">
        <f>VLOOKUP(A229,'directorio 3 ago 26'!$A$2:$J$658,4,FALSE)</f>
        <v>Puerto Salgar</v>
      </c>
      <c r="J229" t="s">
        <v>69</v>
      </c>
      <c r="K229" t="str">
        <f>VLOOKUP(A229,'directorio 3 ago 26'!$A$2:$J$658,5,FALSE)</f>
        <v>Cundinamarca</v>
      </c>
      <c r="L229">
        <v>25</v>
      </c>
      <c r="M229">
        <f>VLOOKUP(Tabla22[[#This Row],[dptoTxt2]],dane!$A$2:$B$32,2,FALSE)</f>
        <v>25</v>
      </c>
      <c r="N229" t="s">
        <v>947</v>
      </c>
      <c r="P229">
        <v>0</v>
      </c>
      <c r="Q229">
        <f>VLOOKUP(C229,'directorio 3 ago 26'!$A$2:$K$658,7,FALSE)</f>
        <v>0</v>
      </c>
      <c r="R229"/>
      <c r="S229" t="s">
        <v>438</v>
      </c>
      <c r="T229" t="str">
        <f>VLOOKUP(A229,'directorio 3 ago 26'!$A$2:$J$658,9,FALSE)</f>
        <v xml:space="preserve">Carrera 76 No. 50-175, Barrio los Colores.
Canton Militar Cuarta Brigada. </v>
      </c>
      <c r="U229" t="s">
        <v>1044</v>
      </c>
      <c r="V229" t="str">
        <f>VLOOKUP(A229,'directorio 3 ago 26'!$A$2:$J$658,10,FALSE)</f>
        <v>LUNES A VIERNES DE
08:00 A 18:00 HORAS</v>
      </c>
    </row>
    <row r="230" spans="1:22" x14ac:dyDescent="0.35">
      <c r="A230" t="s">
        <v>1831</v>
      </c>
      <c r="B230" s="5" t="s">
        <v>948</v>
      </c>
      <c r="C230" t="s">
        <v>1832</v>
      </c>
      <c r="D230" t="s">
        <v>665</v>
      </c>
      <c r="E230" t="s">
        <v>668</v>
      </c>
      <c r="F230" t="s">
        <v>221</v>
      </c>
      <c r="G230" t="str">
        <f>VLOOKUP(A230,'directorio 3 ago 26'!$A$2:$J$658,3,FALSE)</f>
        <v>Fiscalía de Escuelas de Formación</v>
      </c>
      <c r="H230" t="s">
        <v>54</v>
      </c>
      <c r="I230" t="str">
        <f>VLOOKUP(A230,'directorio 3 ago 26'!$A$2:$J$658,4,FALSE)</f>
        <v>Cali</v>
      </c>
      <c r="J230" t="s">
        <v>55</v>
      </c>
      <c r="K230" t="str">
        <f>VLOOKUP(A230,'directorio 3 ago 26'!$A$2:$J$658,5,FALSE)</f>
        <v>Valle del Cauca</v>
      </c>
      <c r="L230">
        <v>76</v>
      </c>
      <c r="M230">
        <f>VLOOKUP(Tabla22[[#This Row],[dptoTxt2]],dane!$A$2:$B$32,2,FALSE)</f>
        <v>76</v>
      </c>
      <c r="N230" t="s">
        <v>948</v>
      </c>
      <c r="P230">
        <v>0</v>
      </c>
      <c r="Q230">
        <f>VLOOKUP(C230,'directorio 3 ago 26'!$A$2:$K$658,7,FALSE)</f>
        <v>0</v>
      </c>
      <c r="R230"/>
      <c r="S230" t="s">
        <v>439</v>
      </c>
      <c r="T230" t="str">
        <f>VLOOKUP(A230,'directorio 3 ago 26'!$A$2:$J$658,9,FALSE)</f>
        <v>Base Aérea "Arturo Lema Posada" Comando Aéreo de Combate No. 5 - Vereda La Bodega - Rionegro</v>
      </c>
      <c r="U230" t="s">
        <v>1044</v>
      </c>
      <c r="V230" t="str">
        <f>VLOOKUP(A230,'directorio 3 ago 26'!$A$2:$J$658,10,FALSE)</f>
        <v>LUNES A VIERNES DE
08:00 A 18:00 HORAS</v>
      </c>
    </row>
    <row r="231" spans="1:22" x14ac:dyDescent="0.35">
      <c r="A231" s="23" t="s">
        <v>593</v>
      </c>
      <c r="B231" s="4" t="s">
        <v>593</v>
      </c>
      <c r="C231" s="23"/>
      <c r="D231" t="s">
        <v>665</v>
      </c>
      <c r="E231" t="s">
        <v>668</v>
      </c>
      <c r="F231" t="s">
        <v>222</v>
      </c>
      <c r="G231" t="str">
        <f>VLOOKUP(A231,'directorio 3 ago 26'!$A$2:$J$658,3,FALSE)</f>
        <v>Juzgado 121 de Instrucción Penal Militar</v>
      </c>
      <c r="H231" t="s">
        <v>296</v>
      </c>
      <c r="I231" t="str">
        <f>VLOOKUP(A231,'directorio 3 ago 26'!$A$2:$J$658,4,FALSE)</f>
        <v>Medellín</v>
      </c>
      <c r="J231" t="s">
        <v>297</v>
      </c>
      <c r="K231" t="str">
        <f>VLOOKUP(A231,'directorio 3 ago 26'!$A$2:$J$658,5,FALSE)</f>
        <v>Antioquia</v>
      </c>
      <c r="L231">
        <v>5</v>
      </c>
      <c r="M231">
        <f>VLOOKUP(Tabla22[[#This Row],[dptoTxt2]],dane!$A$2:$B$32,2,FALSE)</f>
        <v>5</v>
      </c>
      <c r="N231" t="s">
        <v>593</v>
      </c>
      <c r="O231" s="1" t="s">
        <v>949</v>
      </c>
      <c r="P231">
        <v>2614</v>
      </c>
      <c r="Q231" t="e">
        <f>VLOOKUP(C231,'directorio 3 ago 26'!$A$2:$K$658,7,FALSE)</f>
        <v>#N/A</v>
      </c>
      <c r="R231">
        <v>2614</v>
      </c>
      <c r="S231" t="s">
        <v>626</v>
      </c>
      <c r="T231" t="str">
        <f>VLOOKUP(A231,'directorio 3 ago 26'!$A$2:$J$658,9,FALSE)</f>
        <v>Kilómetro 7 Vía Puerto López. Base Aérea De Apiay.</v>
      </c>
      <c r="U231" t="s">
        <v>1044</v>
      </c>
      <c r="V231" t="str">
        <f>VLOOKUP(A231,'directorio 3 ago 26'!$A$2:$J$658,10,FALSE)</f>
        <v>LUNES A VIERNES DE
08:00 A 18:00 HORAS</v>
      </c>
    </row>
    <row r="232" spans="1:22" x14ac:dyDescent="0.35">
      <c r="A232" t="s">
        <v>1834</v>
      </c>
      <c r="B232" s="5" t="s">
        <v>950</v>
      </c>
      <c r="C232" t="s">
        <v>1835</v>
      </c>
      <c r="D232" t="s">
        <v>665</v>
      </c>
      <c r="E232" t="s">
        <v>668</v>
      </c>
      <c r="F232" t="s">
        <v>223</v>
      </c>
      <c r="G232" t="str">
        <f>VLOOKUP(A232,'directorio 3 ago 26'!$A$2:$J$658,3,FALSE)</f>
        <v>Juzgado 122 de Instrucción Penal Militar</v>
      </c>
      <c r="H232" t="s">
        <v>323</v>
      </c>
      <c r="I232" t="str">
        <f>VLOOKUP(A232,'directorio 3 ago 26'!$A$2:$J$658,4,FALSE)</f>
        <v>Rionegro</v>
      </c>
      <c r="J232" t="s">
        <v>297</v>
      </c>
      <c r="K232" t="str">
        <f>VLOOKUP(A232,'directorio 3 ago 26'!$A$2:$J$658,5,FALSE)</f>
        <v>Antioquia</v>
      </c>
      <c r="L232">
        <v>5</v>
      </c>
      <c r="M232">
        <f>VLOOKUP(Tabla22[[#This Row],[dptoTxt2]],dane!$A$2:$B$32,2,FALSE)</f>
        <v>5</v>
      </c>
      <c r="N232" t="s">
        <v>950</v>
      </c>
      <c r="P232">
        <v>0</v>
      </c>
      <c r="Q232">
        <f>VLOOKUP(C232,'directorio 3 ago 26'!$A$2:$K$658,7,FALSE)</f>
        <v>0</v>
      </c>
      <c r="R232"/>
      <c r="S232" t="s">
        <v>629</v>
      </c>
      <c r="T232" t="str">
        <f>VLOOKUP(A232,'directorio 3 ago 26'!$A$2:$J$658,9,FALSE)</f>
        <v>Avenida Bolívar No. 25 Norte 00 - Octava Brigada Ejército Nacional - Palacio de Justicia Penal Militar y Policial</v>
      </c>
      <c r="U232" t="s">
        <v>1044</v>
      </c>
      <c r="V232" t="str">
        <f>VLOOKUP(A232,'directorio 3 ago 26'!$A$2:$J$658,10,FALSE)</f>
        <v>LUNES A VIERNES DE
08:00 A 18:00 HORAS</v>
      </c>
    </row>
    <row r="233" spans="1:22" x14ac:dyDescent="0.35">
      <c r="A233" t="s">
        <v>1836</v>
      </c>
      <c r="B233" s="5" t="s">
        <v>952</v>
      </c>
      <c r="C233" t="s">
        <v>1838</v>
      </c>
      <c r="D233" t="s">
        <v>665</v>
      </c>
      <c r="E233" t="s">
        <v>668</v>
      </c>
      <c r="F233" t="s">
        <v>225</v>
      </c>
      <c r="G233" t="str">
        <f>VLOOKUP(A233,'directorio 3 ago 26'!$A$2:$J$658,3,FALSE)</f>
        <v>Juzgado 124 de Instrucción Penal Militar</v>
      </c>
      <c r="H233" t="s">
        <v>358</v>
      </c>
      <c r="I233" t="str">
        <f>VLOOKUP(A233,'directorio 3 ago 26'!$A$2:$J$658,4,FALSE)</f>
        <v>Apiay</v>
      </c>
      <c r="J233" t="s">
        <v>308</v>
      </c>
      <c r="K233" t="str">
        <f>VLOOKUP(A233,'directorio 3 ago 26'!$A$2:$J$658,5,FALSE)</f>
        <v>Meta</v>
      </c>
      <c r="L233">
        <v>50</v>
      </c>
      <c r="M233">
        <f>VLOOKUP(Tabla22[[#This Row],[dptoTxt2]],dane!$A$2:$B$32,2,FALSE)</f>
        <v>50</v>
      </c>
      <c r="N233" t="s">
        <v>952</v>
      </c>
      <c r="P233">
        <v>2412</v>
      </c>
      <c r="Q233">
        <f>VLOOKUP(C233,'directorio 3 ago 26'!$A$2:$K$658,7,FALSE)</f>
        <v>2413</v>
      </c>
      <c r="R233" t="str">
        <f>_xlfn.CONCAT(Tabla22[[#This Row],[phone2]],"/",Tabla22[[#This Row],[phone3]])</f>
        <v>2412/2413</v>
      </c>
      <c r="S233" t="s">
        <v>441</v>
      </c>
      <c r="T233" t="str">
        <f>VLOOKUP(A233,'directorio 3 ago 26'!$A$2:$J$658,9,FALSE)</f>
        <v>Comando Aereo De Combate Militar No. 6. Base aerea CT ERNESTO ESGUERRA CUBIDES</v>
      </c>
      <c r="U233" t="s">
        <v>1044</v>
      </c>
      <c r="V233" t="str">
        <f>VLOOKUP(A233,'directorio 3 ago 26'!$A$2:$J$658,10,FALSE)</f>
        <v>LUNES A VIERNES DE
08:00 A 18:00 HORAS</v>
      </c>
    </row>
    <row r="234" spans="1:22" x14ac:dyDescent="0.35">
      <c r="A234" t="s">
        <v>1839</v>
      </c>
      <c r="B234" s="5" t="s">
        <v>954</v>
      </c>
      <c r="C234" t="s">
        <v>1985</v>
      </c>
      <c r="D234" t="s">
        <v>665</v>
      </c>
      <c r="E234" t="s">
        <v>668</v>
      </c>
      <c r="F234" t="s">
        <v>227</v>
      </c>
      <c r="G234" t="str">
        <f>VLOOKUP(A234,'directorio 3 ago 26'!$A$2:$J$658,3,FALSE)</f>
        <v>Juzgado 127 de Instrucción Penal Militar</v>
      </c>
      <c r="H234" t="s">
        <v>359</v>
      </c>
      <c r="I234" t="str">
        <f>VLOOKUP(A234,'directorio 3 ago 26'!$A$2:$J$658,4,FALSE)</f>
        <v>Tres Esquinas</v>
      </c>
      <c r="J234" t="s">
        <v>301</v>
      </c>
      <c r="K234" t="str">
        <f>VLOOKUP(A234,'directorio 3 ago 26'!$A$2:$J$658,5,FALSE)</f>
        <v>Caquetá</v>
      </c>
      <c r="L234">
        <v>18</v>
      </c>
      <c r="M234">
        <f>VLOOKUP(Tabla22[[#This Row],[dptoTxt2]],dane!$A$2:$B$32,2,FALSE)</f>
        <v>18</v>
      </c>
      <c r="N234" t="s">
        <v>954</v>
      </c>
      <c r="P234">
        <v>1309</v>
      </c>
      <c r="Q234">
        <f>VLOOKUP(C234,'directorio 3 ago 26'!$A$2:$K$658,7,FALSE)</f>
        <v>0</v>
      </c>
      <c r="R234">
        <v>1309</v>
      </c>
      <c r="S234" t="s">
        <v>442</v>
      </c>
      <c r="T234" t="str">
        <f>VLOOKUP(A234,'directorio 3 ago 26'!$A$2:$J$658,9,FALSE)</f>
        <v>Carrera 46 No. 20 C - 01 (Puente Aranda)
Cantón Militar Occidental “Coronel Francisco José de Caldas”</v>
      </c>
      <c r="U234" t="s">
        <v>1044</v>
      </c>
      <c r="V234" t="str">
        <f>VLOOKUP(A234,'directorio 3 ago 26'!$A$2:$J$658,10,FALSE)</f>
        <v>LUNES A VIERNES DE
08:00 A 17:00 HORAS</v>
      </c>
    </row>
    <row r="235" spans="1:22" x14ac:dyDescent="0.35">
      <c r="A235" s="23" t="s">
        <v>1842</v>
      </c>
      <c r="B235" s="4" t="s">
        <v>955</v>
      </c>
      <c r="C235" s="23" t="s">
        <v>1843</v>
      </c>
      <c r="D235" t="s">
        <v>665</v>
      </c>
      <c r="E235" t="s">
        <v>669</v>
      </c>
      <c r="F235" t="s">
        <v>228</v>
      </c>
      <c r="G235" t="str">
        <f>VLOOKUP(A235,'directorio 3 ago 26'!$A$2:$J$658,3,FALSE)</f>
        <v>Juzgado de Dirección General de la Policía</v>
      </c>
      <c r="H235" t="s">
        <v>672</v>
      </c>
      <c r="I235" t="str">
        <f>VLOOKUP(A235,'directorio 3 ago 26'!$A$2:$J$658,4,FALSE)</f>
        <v>Bogotá D.C.</v>
      </c>
      <c r="J235" t="s">
        <v>672</v>
      </c>
      <c r="K235" t="str">
        <f>VLOOKUP(A235,'directorio 3 ago 26'!$A$2:$J$658,5,FALSE)</f>
        <v>Bogotá D.C.</v>
      </c>
      <c r="L235">
        <v>11</v>
      </c>
      <c r="M235">
        <f>VLOOKUP(Tabla22[[#This Row],[dptoTxt2]],dane!$A$2:$B$32,2,FALSE)</f>
        <v>11</v>
      </c>
      <c r="N235" t="s">
        <v>955</v>
      </c>
      <c r="O235" s="1" t="s">
        <v>1042</v>
      </c>
      <c r="P235">
        <v>1355</v>
      </c>
      <c r="Q235">
        <f>VLOOKUP(C235,'directorio 3 ago 26'!$A$2:$K$658,7,FALSE)</f>
        <v>0</v>
      </c>
      <c r="R235">
        <v>1355</v>
      </c>
      <c r="S235" t="s">
        <v>1046</v>
      </c>
      <c r="T235" t="str">
        <f>VLOOKUP(A235,'directorio 3 ago 26'!$A$2:$J$658,9,FALSE)</f>
        <v>Carrera 46 No. 20 C - 01 (Puente Aranda)
Cantón Militar Occidental “Coronel Francisco José de Caldas”</v>
      </c>
      <c r="U235" t="s">
        <v>1043</v>
      </c>
      <c r="V235" t="str">
        <f>VLOOKUP(A235,'directorio 3 ago 26'!$A$2:$J$658,10,FALSE)</f>
        <v>LUNES A VIERNES DE
08:00 A 17:00 HORAS</v>
      </c>
    </row>
    <row r="236" spans="1:22" x14ac:dyDescent="0.35">
      <c r="A236" t="s">
        <v>1845</v>
      </c>
      <c r="B236" s="5" t="s">
        <v>956</v>
      </c>
      <c r="C236" t="s">
        <v>1846</v>
      </c>
      <c r="D236" t="s">
        <v>665</v>
      </c>
      <c r="E236" t="s">
        <v>669</v>
      </c>
      <c r="F236" t="s">
        <v>229</v>
      </c>
      <c r="G236" t="str">
        <f>VLOOKUP(A236,'directorio 3 ago 26'!$A$2:$J$658,3,FALSE)</f>
        <v>Fiscalía 141 ante Juzgado de Dirección General</v>
      </c>
      <c r="H236" t="s">
        <v>672</v>
      </c>
      <c r="I236" t="str">
        <f>VLOOKUP(A236,'directorio 3 ago 26'!$A$2:$J$658,4,FALSE)</f>
        <v>Bogotá D.C.</v>
      </c>
      <c r="J236" t="s">
        <v>672</v>
      </c>
      <c r="K236" t="str">
        <f>VLOOKUP(A236,'directorio 3 ago 26'!$A$2:$J$658,5,FALSE)</f>
        <v>Bogotá D.C.</v>
      </c>
      <c r="L236">
        <v>11</v>
      </c>
      <c r="M236">
        <f>VLOOKUP(Tabla22[[#This Row],[dptoTxt2]],dane!$A$2:$B$32,2,FALSE)</f>
        <v>11</v>
      </c>
      <c r="N236" t="s">
        <v>956</v>
      </c>
      <c r="O236" s="1" t="s">
        <v>735</v>
      </c>
      <c r="P236">
        <v>1364</v>
      </c>
      <c r="Q236">
        <f>VLOOKUP(C236,'directorio 3 ago 26'!$A$2:$K$658,7,FALSE)</f>
        <v>1365</v>
      </c>
      <c r="R236" t="str">
        <f>_xlfn.CONCAT(Tabla22[[#This Row],[phone2]],"/",Tabla22[[#This Row],[phone3]])</f>
        <v>1364/1365</v>
      </c>
      <c r="S236" t="s">
        <v>1046</v>
      </c>
      <c r="T236" t="str">
        <f>VLOOKUP(A236,'directorio 3 ago 26'!$A$2:$J$658,9,FALSE)</f>
        <v>Carrera 46 No. 20 C - 01 (Puente Aranda)
Cantón Militar Occidental “Coronel Francisco José de Caldas”</v>
      </c>
      <c r="U236" t="s">
        <v>1043</v>
      </c>
      <c r="V236" t="str">
        <f>VLOOKUP(A236,'directorio 3 ago 26'!$A$2:$J$658,10,FALSE)</f>
        <v>LUNES A VIERNES DE
08:00 A 17:00 HORAS</v>
      </c>
    </row>
    <row r="237" spans="1:22" x14ac:dyDescent="0.35">
      <c r="A237" s="23" t="s">
        <v>1848</v>
      </c>
      <c r="B237" s="4" t="s">
        <v>957</v>
      </c>
      <c r="C237" s="23" t="s">
        <v>1849</v>
      </c>
      <c r="D237" t="s">
        <v>665</v>
      </c>
      <c r="E237" t="s">
        <v>669</v>
      </c>
      <c r="F237" t="s">
        <v>230</v>
      </c>
      <c r="G237" t="str">
        <f>VLOOKUP(A237,'directorio 3 ago 26'!$A$2:$J$658,3,FALSE)</f>
        <v>Juzgado de Policía Metropolitana de Bogotá</v>
      </c>
      <c r="H237" t="s">
        <v>672</v>
      </c>
      <c r="I237" t="str">
        <f>VLOOKUP(A237,'directorio 3 ago 26'!$A$2:$J$658,4,FALSE)</f>
        <v>Bogotá D.C.</v>
      </c>
      <c r="J237" t="s">
        <v>672</v>
      </c>
      <c r="K237" t="str">
        <f>VLOOKUP(A237,'directorio 3 ago 26'!$A$2:$J$658,5,FALSE)</f>
        <v>Bogotá D.C.</v>
      </c>
      <c r="L237">
        <v>11</v>
      </c>
      <c r="M237">
        <f>VLOOKUP(Tabla22[[#This Row],[dptoTxt2]],dane!$A$2:$B$32,2,FALSE)</f>
        <v>11</v>
      </c>
      <c r="N237" t="s">
        <v>957</v>
      </c>
      <c r="P237">
        <v>0</v>
      </c>
      <c r="Q237">
        <f>VLOOKUP(C237,'directorio 3 ago 26'!$A$2:$K$658,7,FALSE)</f>
        <v>0</v>
      </c>
      <c r="R237"/>
      <c r="S237" t="s">
        <v>1046</v>
      </c>
      <c r="T237" t="str">
        <f>VLOOKUP(A237,'directorio 3 ago 26'!$A$2:$J$658,9,FALSE)</f>
        <v>Calle 48 Nº 45-58 Avenida Oriental Segundo piso. Comando de Policía del Valle de Aburra.</v>
      </c>
      <c r="U237" t="s">
        <v>1043</v>
      </c>
      <c r="V237" t="str">
        <f>VLOOKUP(A237,'directorio 3 ago 26'!$A$2:$J$658,10,FALSE)</f>
        <v>LUNES A VIERNES DE
08:00 A 18:00 HORAS</v>
      </c>
    </row>
    <row r="238" spans="1:22" x14ac:dyDescent="0.35">
      <c r="A238" t="s">
        <v>1850</v>
      </c>
      <c r="B238" s="5" t="s">
        <v>958</v>
      </c>
      <c r="C238" t="s">
        <v>1852</v>
      </c>
      <c r="D238" t="s">
        <v>665</v>
      </c>
      <c r="E238" t="s">
        <v>669</v>
      </c>
      <c r="F238" t="s">
        <v>231</v>
      </c>
      <c r="G238" t="str">
        <f>VLOOKUP(A238,'directorio 3 ago 26'!$A$2:$J$658,3,FALSE)</f>
        <v>Juzgado de Policía Metropolitana del Valle de Aburrá</v>
      </c>
      <c r="H238" t="s">
        <v>296</v>
      </c>
      <c r="I238" t="str">
        <f>VLOOKUP(A238,'directorio 3 ago 26'!$A$2:$J$658,4,FALSE)</f>
        <v>Bogotá D.C.</v>
      </c>
      <c r="J238" t="s">
        <v>297</v>
      </c>
      <c r="K238" t="str">
        <f>VLOOKUP(A238,'directorio 3 ago 26'!$A$2:$J$658,5,FALSE)</f>
        <v>Antioquia</v>
      </c>
      <c r="L238">
        <v>5</v>
      </c>
      <c r="M238">
        <f>VLOOKUP(Tabla22[[#This Row],[dptoTxt2]],dane!$A$2:$B$32,2,FALSE)</f>
        <v>5</v>
      </c>
      <c r="N238" t="s">
        <v>958</v>
      </c>
      <c r="P238">
        <v>0</v>
      </c>
      <c r="Q238">
        <f>VLOOKUP(C238,'directorio 3 ago 26'!$A$2:$K$658,7,FALSE)</f>
        <v>0</v>
      </c>
      <c r="R238"/>
      <c r="S238" t="s">
        <v>644</v>
      </c>
      <c r="T238" t="str">
        <f>VLOOKUP(A238,'directorio 3 ago 26'!$A$2:$J$658,9,FALSE)</f>
        <v>Carrera. 1 No. 33-00  Barrio Berlín, Estación de Policía San Francisco</v>
      </c>
      <c r="U238" t="s">
        <v>1044</v>
      </c>
      <c r="V238" t="str">
        <f>VLOOKUP(A238,'directorio 3 ago 26'!$A$2:$J$658,10,FALSE)</f>
        <v>LUNES A VIERNES DE
08:00 A 18:00 HORAS</v>
      </c>
    </row>
    <row r="239" spans="1:22" x14ac:dyDescent="0.35">
      <c r="A239" s="23" t="s">
        <v>1853</v>
      </c>
      <c r="B239" s="4" t="s">
        <v>959</v>
      </c>
      <c r="C239" s="23" t="s">
        <v>1854</v>
      </c>
      <c r="D239" t="s">
        <v>665</v>
      </c>
      <c r="E239" t="s">
        <v>669</v>
      </c>
      <c r="F239" t="s">
        <v>232</v>
      </c>
      <c r="G239" t="str">
        <f>VLOOKUP(A239,'directorio 3 ago 26'!$A$2:$J$658,3,FALSE)</f>
        <v>Juzgado de Policía Metropolitana de Santiago de Cali</v>
      </c>
      <c r="H239" t="s">
        <v>54</v>
      </c>
      <c r="I239" t="str">
        <f>VLOOKUP(A239,'directorio 3 ago 26'!$A$2:$J$658,4,FALSE)</f>
        <v>Bogotá D.C.</v>
      </c>
      <c r="J239" t="s">
        <v>55</v>
      </c>
      <c r="K239" t="str">
        <f>VLOOKUP(A239,'directorio 3 ago 26'!$A$2:$J$658,5,FALSE)</f>
        <v>Bogotá D.C.</v>
      </c>
      <c r="L239">
        <v>76</v>
      </c>
      <c r="M239">
        <f>VLOOKUP(Tabla22[[#This Row],[dptoTxt2]],dane!$A$2:$B$32,2,FALSE)</f>
        <v>11</v>
      </c>
      <c r="N239" t="s">
        <v>959</v>
      </c>
      <c r="P239">
        <v>1334</v>
      </c>
      <c r="Q239">
        <f>VLOOKUP(C239,'directorio 3 ago 26'!$A$2:$K$658,7,FALSE)</f>
        <v>1341</v>
      </c>
      <c r="R239" t="str">
        <f>_xlfn.CONCAT(Tabla22[[#This Row],[phone2]],"/",Tabla22[[#This Row],[phone3]])</f>
        <v>1334/1341</v>
      </c>
      <c r="S239" t="s">
        <v>596</v>
      </c>
      <c r="T239" t="str">
        <f>VLOOKUP(A239,'directorio 3 ago 26'!$A$2:$J$658,9,FALSE)</f>
        <v>Carrera 46 No. 20 C - 01 (Puente Aranda)
Cantón Militar Occidental “Coronel Francisco José de Caldas”</v>
      </c>
      <c r="U239" t="s">
        <v>1044</v>
      </c>
      <c r="V239" t="str">
        <f>VLOOKUP(A239,'directorio 3 ago 26'!$A$2:$J$658,10,FALSE)</f>
        <v>LUNES A VIERNES DE
08:00 A 17:00 HORAS</v>
      </c>
    </row>
    <row r="240" spans="1:22" x14ac:dyDescent="0.35">
      <c r="A240" s="23" t="s">
        <v>1856</v>
      </c>
      <c r="B240" s="4" t="s">
        <v>960</v>
      </c>
      <c r="C240" s="23" t="s">
        <v>1986</v>
      </c>
      <c r="D240" t="s">
        <v>665</v>
      </c>
      <c r="E240" t="s">
        <v>669</v>
      </c>
      <c r="F240" t="s">
        <v>233</v>
      </c>
      <c r="G240" t="str">
        <f>VLOOKUP(A240,'directorio 3 ago 26'!$A$2:$J$658,3,FALSE)</f>
        <v>Fiscalía 146 ante Juzgado de Policía Metropolitana de Bogotá</v>
      </c>
      <c r="H240" t="s">
        <v>672</v>
      </c>
      <c r="I240" t="str">
        <f>VLOOKUP(A240,'directorio 3 ago 26'!$A$2:$J$658,4,FALSE)</f>
        <v>Bogotá D.C.</v>
      </c>
      <c r="J240" t="s">
        <v>672</v>
      </c>
      <c r="K240" t="str">
        <f>VLOOKUP(A240,'directorio 3 ago 26'!$A$2:$J$658,5,FALSE)</f>
        <v>Bogotá D.C.</v>
      </c>
      <c r="L240">
        <v>11</v>
      </c>
      <c r="M240">
        <f>VLOOKUP(Tabla22[[#This Row],[dptoTxt2]],dane!$A$2:$B$32,2,FALSE)</f>
        <v>11</v>
      </c>
      <c r="N240" t="s">
        <v>960</v>
      </c>
      <c r="O240" s="1" t="s">
        <v>736</v>
      </c>
      <c r="P240">
        <v>0</v>
      </c>
      <c r="Q240" t="e">
        <f>VLOOKUP(C240,'directorio 3 ago 26'!$A$2:$K$658,7,FALSE)</f>
        <v>#N/A</v>
      </c>
      <c r="R240"/>
      <c r="S240" t="s">
        <v>1046</v>
      </c>
      <c r="T240" t="str">
        <f>VLOOKUP(A240,'directorio 3 ago 26'!$A$2:$J$658,9,FALSE)</f>
        <v>Carrera 1 N° 33-00 Estación de Policía San Francisco, 2do. Piso.</v>
      </c>
      <c r="U240" t="s">
        <v>1043</v>
      </c>
      <c r="V240" t="str">
        <f>VLOOKUP(A240,'directorio 3 ago 26'!$A$2:$J$658,10,FALSE)</f>
        <v>LUNES A VIERNES DE
08:00 A 18:00 HORAS</v>
      </c>
    </row>
    <row r="241" spans="1:22" x14ac:dyDescent="0.35">
      <c r="A241" t="s">
        <v>1858</v>
      </c>
      <c r="B241" s="5" t="s">
        <v>961</v>
      </c>
      <c r="C241" t="s">
        <v>1859</v>
      </c>
      <c r="D241" t="s">
        <v>665</v>
      </c>
      <c r="E241" t="s">
        <v>669</v>
      </c>
      <c r="F241" t="s">
        <v>234</v>
      </c>
      <c r="G241" t="str">
        <f>VLOOKUP(A241,'directorio 3 ago 26'!$A$2:$J$658,3,FALSE)</f>
        <v>Fiscalía 148 ante Juzgado de Policía Metropolitana del Valle de Aburrá</v>
      </c>
      <c r="H241" t="s">
        <v>296</v>
      </c>
      <c r="I241" t="str">
        <f>VLOOKUP(A241,'directorio 3 ago 26'!$A$2:$J$658,4,FALSE)</f>
        <v>Medellín</v>
      </c>
      <c r="J241" t="s">
        <v>297</v>
      </c>
      <c r="K241" t="str">
        <f>VLOOKUP(A241,'directorio 3 ago 26'!$A$2:$J$658,5,FALSE)</f>
        <v>Antioquia</v>
      </c>
      <c r="L241">
        <v>5</v>
      </c>
      <c r="M241">
        <f>VLOOKUP(Tabla22[[#This Row],[dptoTxt2]],dane!$A$2:$B$32,2,FALSE)</f>
        <v>5</v>
      </c>
      <c r="N241" t="s">
        <v>961</v>
      </c>
      <c r="P241">
        <v>0</v>
      </c>
      <c r="Q241">
        <f>VLOOKUP(C241,'directorio 3 ago 26'!$A$2:$K$658,7,FALSE)</f>
        <v>0</v>
      </c>
      <c r="R241"/>
      <c r="S241" t="s">
        <v>443</v>
      </c>
      <c r="T241" t="str">
        <f>VLOOKUP(A241,'directorio 3 ago 26'!$A$2:$J$658,9,FALSE)</f>
        <v>Avenida Las Américas No. 46 - 35. Comando Policia Metropolitana De Pereira. Piso: 3.</v>
      </c>
      <c r="U241" t="s">
        <v>1044</v>
      </c>
      <c r="V241" t="str">
        <f>VLOOKUP(A241,'directorio 3 ago 26'!$A$2:$J$658,10,FALSE)</f>
        <v>LUNES A VIERNES DE
08:00 A 18:00 HORAS</v>
      </c>
    </row>
    <row r="242" spans="1:22" x14ac:dyDescent="0.35">
      <c r="A242" s="23" t="s">
        <v>1860</v>
      </c>
      <c r="B242" s="4" t="s">
        <v>962</v>
      </c>
      <c r="C242" s="23" t="s">
        <v>1861</v>
      </c>
      <c r="D242" t="s">
        <v>665</v>
      </c>
      <c r="E242" t="s">
        <v>669</v>
      </c>
      <c r="F242" t="s">
        <v>235</v>
      </c>
      <c r="G242" t="str">
        <f>VLOOKUP(A242,'directorio 3 ago 26'!$A$2:$J$658,3,FALSE)</f>
        <v>Fiscalía 149 ante Juzgado de Policía Metropolitana de Santiago de Cali</v>
      </c>
      <c r="H242" t="s">
        <v>54</v>
      </c>
      <c r="I242" t="str">
        <f>VLOOKUP(A242,'directorio 3 ago 26'!$A$2:$J$658,4,FALSE)</f>
        <v>Cali</v>
      </c>
      <c r="J242" t="s">
        <v>55</v>
      </c>
      <c r="K242" t="str">
        <f>VLOOKUP(A242,'directorio 3 ago 26'!$A$2:$J$658,5,FALSE)</f>
        <v>Valle del Cauca</v>
      </c>
      <c r="L242">
        <v>76</v>
      </c>
      <c r="M242">
        <f>VLOOKUP(Tabla22[[#This Row],[dptoTxt2]],dane!$A$2:$B$32,2,FALSE)</f>
        <v>76</v>
      </c>
      <c r="N242" t="s">
        <v>962</v>
      </c>
      <c r="P242">
        <v>0</v>
      </c>
      <c r="Q242">
        <f>VLOOKUP(C242,'directorio 3 ago 26'!$A$2:$K$658,7,FALSE)</f>
        <v>0</v>
      </c>
      <c r="R242"/>
      <c r="S242" t="s">
        <v>444</v>
      </c>
      <c r="T242" t="str">
        <f>VLOOKUP(A242,'directorio 3 ago 26'!$A$2:$J$658,9,FALSE)</f>
        <v>Carrera 43 No. 47-53 Segundo Piso, Barrio El Rosario - Comando Policía Metropolitana de Barranquilla Bloque Administrativo.</v>
      </c>
      <c r="U242" t="s">
        <v>1044</v>
      </c>
      <c r="V242" t="str">
        <f>VLOOKUP(A242,'directorio 3 ago 26'!$A$2:$J$658,10,FALSE)</f>
        <v>LUNES A VIERNES DE
08:00 A 18:00 HORAS</v>
      </c>
    </row>
    <row r="243" spans="1:22" x14ac:dyDescent="0.35">
      <c r="A243" t="s">
        <v>1863</v>
      </c>
      <c r="B243" s="5" t="s">
        <v>963</v>
      </c>
      <c r="C243" t="s">
        <v>1865</v>
      </c>
      <c r="D243" t="s">
        <v>665</v>
      </c>
      <c r="E243" t="s">
        <v>669</v>
      </c>
      <c r="F243" t="s">
        <v>236</v>
      </c>
      <c r="G243" t="str">
        <f>VLOOKUP(A243,'directorio 3 ago 26'!$A$2:$J$658,3,FALSE)</f>
        <v>Juzgado de Departamento de Policía Risaralda</v>
      </c>
      <c r="H243" t="s">
        <v>89</v>
      </c>
      <c r="I243" t="str">
        <f>VLOOKUP(A243,'directorio 3 ago 26'!$A$2:$J$658,4,FALSE)</f>
        <v>Pereira</v>
      </c>
      <c r="J243" t="s">
        <v>90</v>
      </c>
      <c r="K243" t="str">
        <f>VLOOKUP(A243,'directorio 3 ago 26'!$A$2:$J$658,5,FALSE)</f>
        <v>Risaralda</v>
      </c>
      <c r="L243">
        <v>66</v>
      </c>
      <c r="M243">
        <f>VLOOKUP(Tabla22[[#This Row],[dptoTxt2]],dane!$A$2:$B$32,2,FALSE)</f>
        <v>66</v>
      </c>
      <c r="N243" t="s">
        <v>963</v>
      </c>
      <c r="P243">
        <v>0</v>
      </c>
      <c r="Q243">
        <f>VLOOKUP(C243,'directorio 3 ago 26'!$A$2:$K$658,7,FALSE)</f>
        <v>0</v>
      </c>
      <c r="R243"/>
      <c r="S243" t="s">
        <v>445</v>
      </c>
      <c r="T243" t="str">
        <f>VLOOKUP(A243,'directorio 3 ago 26'!$A$2:$J$658,9,FALSE)</f>
        <v>Calle 44 No. 35-96 Barrio El Triunfo - Comando Departamento de Policía Meta</v>
      </c>
      <c r="U243" t="s">
        <v>1044</v>
      </c>
      <c r="V243" t="str">
        <f>VLOOKUP(A243,'directorio 3 ago 26'!$A$2:$J$658,10,FALSE)</f>
        <v>LUNES A VIERNES DE
08:00 A 18:00 HORAS</v>
      </c>
    </row>
    <row r="244" spans="1:22" x14ac:dyDescent="0.35">
      <c r="A244" s="23" t="s">
        <v>1866</v>
      </c>
      <c r="B244" s="4" t="s">
        <v>964</v>
      </c>
      <c r="C244" s="23" t="s">
        <v>1867</v>
      </c>
      <c r="D244" t="s">
        <v>665</v>
      </c>
      <c r="E244" t="s">
        <v>669</v>
      </c>
      <c r="F244" t="s">
        <v>237</v>
      </c>
      <c r="G244" t="str">
        <f>VLOOKUP(A244,'directorio 3 ago 26'!$A$2:$J$658,3,FALSE)</f>
        <v>Juzgado de Departamento de Policía Atlántico</v>
      </c>
      <c r="H244" t="s">
        <v>309</v>
      </c>
      <c r="I244" t="str">
        <f>VLOOKUP(A244,'directorio 3 ago 26'!$A$2:$J$658,4,FALSE)</f>
        <v>Barranquilla</v>
      </c>
      <c r="J244" t="s">
        <v>310</v>
      </c>
      <c r="K244" t="str">
        <f>VLOOKUP(A244,'directorio 3 ago 26'!$A$2:$J$658,5,FALSE)</f>
        <v>Atlántico</v>
      </c>
      <c r="L244">
        <v>8</v>
      </c>
      <c r="M244">
        <f>VLOOKUP(Tabla22[[#This Row],[dptoTxt2]],dane!$A$2:$B$32,2,FALSE)</f>
        <v>8</v>
      </c>
      <c r="N244" t="s">
        <v>964</v>
      </c>
      <c r="P244">
        <v>0</v>
      </c>
      <c r="Q244">
        <f>VLOOKUP(C244,'directorio 3 ago 26'!$A$2:$K$658,7,FALSE)</f>
        <v>2175</v>
      </c>
      <c r="R244"/>
      <c r="S244" t="s">
        <v>645</v>
      </c>
      <c r="T244" t="str">
        <f>VLOOKUP(A244,'directorio 3 ago 26'!$A$2:$J$658,9,FALSE)</f>
        <v>Carrera 27 con Calle 20 Esquina 3° piso - Comando Departamento de Policía Nariño</v>
      </c>
      <c r="U244" t="s">
        <v>1044</v>
      </c>
      <c r="V244" t="str">
        <f>VLOOKUP(A244,'directorio 3 ago 26'!$A$2:$J$658,10,FALSE)</f>
        <v>LUNES A VIERNES DE
08:00 A 18:00 HORAS</v>
      </c>
    </row>
    <row r="245" spans="1:22" x14ac:dyDescent="0.35">
      <c r="A245" t="s">
        <v>1868</v>
      </c>
      <c r="B245" s="5" t="s">
        <v>965</v>
      </c>
      <c r="C245" t="s">
        <v>1869</v>
      </c>
      <c r="D245" t="s">
        <v>665</v>
      </c>
      <c r="E245" t="s">
        <v>669</v>
      </c>
      <c r="F245" t="s">
        <v>238</v>
      </c>
      <c r="G245" t="str">
        <f>VLOOKUP(A245,'directorio 3 ago 26'!$A$2:$J$658,3,FALSE)</f>
        <v>Juzgado de Departamento de Policía Meta</v>
      </c>
      <c r="H245" t="s">
        <v>307</v>
      </c>
      <c r="I245" t="str">
        <f>VLOOKUP(A245,'directorio 3 ago 26'!$A$2:$J$658,4,FALSE)</f>
        <v>Villavicencio</v>
      </c>
      <c r="J245" t="s">
        <v>308</v>
      </c>
      <c r="K245" t="str">
        <f>VLOOKUP(A245,'directorio 3 ago 26'!$A$2:$J$658,5,FALSE)</f>
        <v>Meta</v>
      </c>
      <c r="L245">
        <v>50</v>
      </c>
      <c r="M245">
        <f>VLOOKUP(Tabla22[[#This Row],[dptoTxt2]],dane!$A$2:$B$32,2,FALSE)</f>
        <v>50</v>
      </c>
      <c r="N245" t="s">
        <v>965</v>
      </c>
      <c r="P245">
        <v>2176</v>
      </c>
      <c r="Q245">
        <f>VLOOKUP(C245,'directorio 3 ago 26'!$A$2:$K$658,7,FALSE)</f>
        <v>0</v>
      </c>
      <c r="R245">
        <v>2176</v>
      </c>
      <c r="S245" t="s">
        <v>646</v>
      </c>
      <c r="T245" t="str">
        <f>VLOOKUP(A245,'directorio 3 ago 26'!$A$2:$J$658,9,FALSE)</f>
        <v>Carerra 4 Calle 34 Vía al rodadero - Batallón de Infanteria General Jose María Cordova</v>
      </c>
      <c r="U245" t="s">
        <v>1044</v>
      </c>
      <c r="V245" t="str">
        <f>VLOOKUP(A245,'directorio 3 ago 26'!$A$2:$J$658,10,FALSE)</f>
        <v>LUNES A VIERNES DE
08:00 A 18:00 HORAS</v>
      </c>
    </row>
    <row r="246" spans="1:22" x14ac:dyDescent="0.35">
      <c r="A246" s="23" t="s">
        <v>1870</v>
      </c>
      <c r="B246" s="4" t="s">
        <v>966</v>
      </c>
      <c r="C246" s="23" t="s">
        <v>1871</v>
      </c>
      <c r="D246" t="s">
        <v>665</v>
      </c>
      <c r="E246" t="s">
        <v>669</v>
      </c>
      <c r="F246" t="s">
        <v>239</v>
      </c>
      <c r="G246" t="str">
        <f>VLOOKUP(A246,'directorio 3 ago 26'!$A$2:$J$658,3,FALSE)</f>
        <v>Juzgado de Departamento de Policía Nariño</v>
      </c>
      <c r="H246" t="s">
        <v>64</v>
      </c>
      <c r="I246" t="str">
        <f>VLOOKUP(A246,'directorio 3 ago 26'!$A$2:$J$658,4,FALSE)</f>
        <v>Pasto</v>
      </c>
      <c r="J246" t="s">
        <v>65</v>
      </c>
      <c r="K246" t="str">
        <f>VLOOKUP(A246,'directorio 3 ago 26'!$A$2:$J$658,5,FALSE)</f>
        <v>Nariño</v>
      </c>
      <c r="L246">
        <v>52</v>
      </c>
      <c r="M246">
        <f>VLOOKUP(Tabla22[[#This Row],[dptoTxt2]],dane!$A$2:$B$32,2,FALSE)</f>
        <v>52</v>
      </c>
      <c r="N246" t="s">
        <v>966</v>
      </c>
      <c r="P246">
        <v>0</v>
      </c>
      <c r="Q246">
        <f>VLOOKUP(C246,'directorio 3 ago 26'!$A$2:$K$658,7,FALSE)</f>
        <v>0</v>
      </c>
      <c r="R246"/>
      <c r="S246" t="s">
        <v>647</v>
      </c>
      <c r="T246" t="str">
        <f>VLOOKUP(A246,'directorio 3 ago 26'!$A$2:$J$658,9,FALSE)</f>
        <v>Carrera 46 No. 20 C - 01 (Puente Aranda)
Cantón Militar Occidental “Coronel Francisco José de Caldas”</v>
      </c>
      <c r="U246" t="s">
        <v>1044</v>
      </c>
      <c r="V246" t="str">
        <f>VLOOKUP(A246,'directorio 3 ago 26'!$A$2:$J$658,10,FALSE)</f>
        <v>LUNES A VIERNES DE
08:00 A 17:00 HORAS</v>
      </c>
    </row>
    <row r="247" spans="1:22" x14ac:dyDescent="0.35">
      <c r="A247" t="s">
        <v>1873</v>
      </c>
      <c r="B247" s="5" t="s">
        <v>967</v>
      </c>
      <c r="C247" t="s">
        <v>1874</v>
      </c>
      <c r="D247" t="s">
        <v>665</v>
      </c>
      <c r="E247" t="s">
        <v>669</v>
      </c>
      <c r="F247" t="s">
        <v>240</v>
      </c>
      <c r="G247" t="str">
        <f>VLOOKUP(A247,'directorio 3 ago 26'!$A$2:$J$658,3,FALSE)</f>
        <v>Fiscalía 152 ante Juzgado de Departamento de Policía</v>
      </c>
      <c r="H247" t="s">
        <v>318</v>
      </c>
      <c r="I247" t="str">
        <f>VLOOKUP(A247,'directorio 3 ago 26'!$A$2:$J$658,4,FALSE)</f>
        <v>Santa Marta</v>
      </c>
      <c r="J247" t="s">
        <v>319</v>
      </c>
      <c r="K247" t="str">
        <f>VLOOKUP(A247,'directorio 3 ago 26'!$A$2:$J$658,5,FALSE)</f>
        <v>Magdalena</v>
      </c>
      <c r="L247">
        <v>47</v>
      </c>
      <c r="M247">
        <f>VLOOKUP(Tabla22[[#This Row],[dptoTxt2]],dane!$A$2:$B$32,2,FALSE)</f>
        <v>47</v>
      </c>
      <c r="N247" t="s">
        <v>967</v>
      </c>
      <c r="P247">
        <v>0</v>
      </c>
      <c r="Q247">
        <f>VLOOKUP(C247,'directorio 3 ago 26'!$A$2:$K$658,7,FALSE)</f>
        <v>0</v>
      </c>
      <c r="R247"/>
      <c r="S247" t="s">
        <v>446</v>
      </c>
      <c r="T247" t="str">
        <f>VLOOKUP(A247,'directorio 3 ago 26'!$A$2:$J$658,9,FALSE)</f>
        <v>Carrera 43 No. 47-53 Segundo Piso, Barrio El Rosario - Comando Policía Metropolitana de Barranquilla Bloque Administrativo.</v>
      </c>
      <c r="U247" t="s">
        <v>1044</v>
      </c>
      <c r="V247" t="str">
        <f>VLOOKUP(A247,'directorio 3 ago 26'!$A$2:$J$658,10,FALSE)</f>
        <v>LUNES A VIERNES DE
08:00 A 18:00 HORAS</v>
      </c>
    </row>
    <row r="248" spans="1:22" x14ac:dyDescent="0.35">
      <c r="A248" s="23" t="s">
        <v>1875</v>
      </c>
      <c r="B248" s="4" t="s">
        <v>968</v>
      </c>
      <c r="C248" s="23" t="s">
        <v>1876</v>
      </c>
      <c r="D248" t="s">
        <v>665</v>
      </c>
      <c r="E248" t="s">
        <v>669</v>
      </c>
      <c r="F248" t="s">
        <v>241</v>
      </c>
      <c r="G248" t="str">
        <f>VLOOKUP(A248,'directorio 3 ago 26'!$A$2:$J$658,3,FALSE)</f>
        <v>Fiscalía 154 ante Juzgado de Departamento de Policía</v>
      </c>
      <c r="H248" t="s">
        <v>307</v>
      </c>
      <c r="I248" t="str">
        <f>VLOOKUP(A248,'directorio 3 ago 26'!$A$2:$J$658,4,FALSE)</f>
        <v>Villavicencio</v>
      </c>
      <c r="J248" t="s">
        <v>308</v>
      </c>
      <c r="K248" t="str">
        <f>VLOOKUP(A248,'directorio 3 ago 26'!$A$2:$J$658,5,FALSE)</f>
        <v>Meta</v>
      </c>
      <c r="L248">
        <v>50</v>
      </c>
      <c r="M248">
        <f>VLOOKUP(Tabla22[[#This Row],[dptoTxt2]],dane!$A$2:$B$32,2,FALSE)</f>
        <v>50</v>
      </c>
      <c r="N248" t="s">
        <v>968</v>
      </c>
      <c r="P248">
        <v>0</v>
      </c>
      <c r="Q248">
        <f>VLOOKUP(C248,'directorio 3 ago 26'!$A$2:$K$658,7,FALSE)</f>
        <v>0</v>
      </c>
      <c r="R248"/>
      <c r="S248" t="s">
        <v>447</v>
      </c>
      <c r="T248" t="str">
        <f>VLOOKUP(A248,'directorio 3 ago 26'!$A$2:$J$658,9,FALSE)</f>
        <v>Carrera 48 Sur No. 157 - 199. Bloque A. Piso: 2. Comando Departamento Policía Tolima. Sector Picaleña.</v>
      </c>
      <c r="U248" t="s">
        <v>1044</v>
      </c>
      <c r="V248" t="str">
        <f>VLOOKUP(A248,'directorio 3 ago 26'!$A$2:$J$658,10,FALSE)</f>
        <v>LUNES A VIERNES DE
08:00 A 18:00 HORAS</v>
      </c>
    </row>
    <row r="249" spans="1:22" x14ac:dyDescent="0.35">
      <c r="A249" t="s">
        <v>1879</v>
      </c>
      <c r="B249" s="5" t="s">
        <v>969</v>
      </c>
      <c r="C249" t="s">
        <v>1880</v>
      </c>
      <c r="D249" t="s">
        <v>665</v>
      </c>
      <c r="E249" t="s">
        <v>669</v>
      </c>
      <c r="F249" t="s">
        <v>242</v>
      </c>
      <c r="G249" t="str">
        <f>VLOOKUP(A249,'directorio 3 ago 26'!$A$2:$J$658,3,FALSE)</f>
        <v>Fiscalía 161 ante Juzgado de Departamento de Policía</v>
      </c>
      <c r="H249" t="s">
        <v>309</v>
      </c>
      <c r="I249" t="str">
        <f>VLOOKUP(A249,'directorio 3 ago 26'!$A$2:$J$658,4,FALSE)</f>
        <v>Barranquilla</v>
      </c>
      <c r="J249" t="s">
        <v>310</v>
      </c>
      <c r="K249" t="str">
        <f>VLOOKUP(A249,'directorio 3 ago 26'!$A$2:$J$658,5,FALSE)</f>
        <v>Atlántico</v>
      </c>
      <c r="L249">
        <v>8</v>
      </c>
      <c r="M249">
        <f>VLOOKUP(Tabla22[[#This Row],[dptoTxt2]],dane!$A$2:$B$32,2,FALSE)</f>
        <v>8</v>
      </c>
      <c r="N249" t="s">
        <v>969</v>
      </c>
      <c r="P249">
        <v>0</v>
      </c>
      <c r="Q249">
        <f>VLOOKUP(C249,'directorio 3 ago 26'!$A$2:$K$658,7,FALSE)</f>
        <v>0</v>
      </c>
      <c r="R249"/>
      <c r="S249" t="s">
        <v>448</v>
      </c>
      <c r="T249" t="str">
        <f>VLOOKUP(A249,'directorio 3 ago 26'!$A$2:$J$658,9,FALSE)</f>
        <v>Calle 14 No. 32 - 00 Batallon de Ingenieros Caldas (Guardia) Detrás del estadio</v>
      </c>
      <c r="U249" t="s">
        <v>1044</v>
      </c>
      <c r="V249" t="str">
        <f>VLOOKUP(A249,'directorio 3 ago 26'!$A$2:$J$658,10,FALSE)</f>
        <v>LUNES A VIERNES DE
08:00 A 18:00 HORAS</v>
      </c>
    </row>
    <row r="250" spans="1:22" x14ac:dyDescent="0.35">
      <c r="A250" s="23" t="s">
        <v>1882</v>
      </c>
      <c r="B250" s="4" t="s">
        <v>970</v>
      </c>
      <c r="C250" s="23" t="s">
        <v>1883</v>
      </c>
      <c r="D250" t="s">
        <v>665</v>
      </c>
      <c r="E250" t="s">
        <v>669</v>
      </c>
      <c r="F250" t="s">
        <v>243</v>
      </c>
      <c r="G250" t="str">
        <f>VLOOKUP(A250,'directorio 3 ago 26'!$A$2:$J$658,3,FALSE)</f>
        <v>Fiscalía 164 ante Juzgado de Departamento de Policía</v>
      </c>
      <c r="H250" t="s">
        <v>58</v>
      </c>
      <c r="I250" t="str">
        <f>VLOOKUP(A250,'directorio 3 ago 26'!$A$2:$J$658,4,FALSE)</f>
        <v>Ibagué</v>
      </c>
      <c r="J250" t="s">
        <v>59</v>
      </c>
      <c r="K250" t="str">
        <f>VLOOKUP(A250,'directorio 3 ago 26'!$A$2:$J$658,5,FALSE)</f>
        <v>Tolima</v>
      </c>
      <c r="L250">
        <v>73</v>
      </c>
      <c r="M250">
        <f>VLOOKUP(Tabla22[[#This Row],[dptoTxt2]],dane!$A$2:$B$32,2,FALSE)</f>
        <v>73</v>
      </c>
      <c r="N250" t="s">
        <v>970</v>
      </c>
      <c r="P250">
        <v>0</v>
      </c>
      <c r="Q250">
        <f>VLOOKUP(C250,'directorio 3 ago 26'!$A$2:$K$658,7,FALSE)</f>
        <v>0</v>
      </c>
      <c r="R250"/>
      <c r="S250" t="s">
        <v>80</v>
      </c>
      <c r="T250" t="str">
        <f>VLOOKUP(A250,'directorio 3 ago 26'!$A$2:$J$658,9,FALSE)</f>
        <v>Calle 29 No. 5-61 Barrio Centro
Policia Metropolitana de Montería</v>
      </c>
      <c r="U250" t="s">
        <v>1044</v>
      </c>
      <c r="V250" t="str">
        <f>VLOOKUP(A250,'directorio 3 ago 26'!$A$2:$J$658,10,FALSE)</f>
        <v>LUNES A VIERNES DE
08:00 A 18:00 HORAS</v>
      </c>
    </row>
    <row r="251" spans="1:22" x14ac:dyDescent="0.35">
      <c r="A251" t="s">
        <v>1884</v>
      </c>
      <c r="B251" s="5" t="s">
        <v>971</v>
      </c>
      <c r="C251" t="s">
        <v>1885</v>
      </c>
      <c r="D251" t="s">
        <v>665</v>
      </c>
      <c r="E251" t="s">
        <v>669</v>
      </c>
      <c r="F251" t="s">
        <v>244</v>
      </c>
      <c r="G251" t="str">
        <f>VLOOKUP(A251,'directorio 3 ago 26'!$A$2:$J$658,3,FALSE)</f>
        <v>Fiscalía 165 ante Juzgado de Departamento de Policía</v>
      </c>
      <c r="H251" t="s">
        <v>64</v>
      </c>
      <c r="I251" t="str">
        <f>VLOOKUP(A251,'directorio 3 ago 26'!$A$2:$J$658,4,FALSE)</f>
        <v>Pasto</v>
      </c>
      <c r="J251" t="s">
        <v>65</v>
      </c>
      <c r="K251" t="str">
        <f>VLOOKUP(A251,'directorio 3 ago 26'!$A$2:$J$658,5,FALSE)</f>
        <v>Nariño</v>
      </c>
      <c r="L251">
        <v>52</v>
      </c>
      <c r="M251">
        <f>VLOOKUP(Tabla22[[#This Row],[dptoTxt2]],dane!$A$2:$B$32,2,FALSE)</f>
        <v>52</v>
      </c>
      <c r="N251" t="s">
        <v>971</v>
      </c>
      <c r="P251">
        <v>0</v>
      </c>
      <c r="Q251">
        <f>VLOOKUP(C251,'directorio 3 ago 26'!$A$2:$K$658,7,FALSE)</f>
        <v>1340</v>
      </c>
      <c r="R251"/>
      <c r="S251" t="s">
        <v>449</v>
      </c>
      <c r="T251" t="str">
        <f>VLOOKUP(A251,'directorio 3 ago 26'!$A$2:$J$658,9,FALSE)</f>
        <v>Carrera 1 No. 33 - 00. Estación De Policia San Francisco. Piso: 2.</v>
      </c>
      <c r="U251" t="s">
        <v>1044</v>
      </c>
      <c r="V251" t="str">
        <f>VLOOKUP(A251,'directorio 3 ago 26'!$A$2:$J$658,10,FALSE)</f>
        <v>LUNES A VIERNES DE
08:00 A 18:00 HORAS</v>
      </c>
    </row>
    <row r="252" spans="1:22" x14ac:dyDescent="0.35">
      <c r="A252" s="23" t="s">
        <v>1886</v>
      </c>
      <c r="B252" s="4" t="s">
        <v>973</v>
      </c>
      <c r="C252" s="23" t="s">
        <v>1886</v>
      </c>
      <c r="D252" t="s">
        <v>665</v>
      </c>
      <c r="E252" t="s">
        <v>669</v>
      </c>
      <c r="F252" t="s">
        <v>247</v>
      </c>
      <c r="G252" t="str">
        <f>VLOOKUP(A252,'directorio 3 ago 26'!$A$2:$J$658,3,FALSE)</f>
        <v>Juzgado 144 de Instrucción Penal Militar</v>
      </c>
      <c r="H252" t="s">
        <v>361</v>
      </c>
      <c r="I252" t="str">
        <f>VLOOKUP(A252,'directorio 3 ago 26'!$A$2:$J$658,4,FALSE)</f>
        <v>Montería</v>
      </c>
      <c r="J252" t="s">
        <v>362</v>
      </c>
      <c r="K252" t="str">
        <f>VLOOKUP(A252,'directorio 3 ago 26'!$A$2:$J$658,5,FALSE)</f>
        <v>Córdoba</v>
      </c>
      <c r="L252">
        <v>23</v>
      </c>
      <c r="M252">
        <f>VLOOKUP(Tabla22[[#This Row],[dptoTxt2]],dane!$A$2:$B$32,2,FALSE)</f>
        <v>23</v>
      </c>
      <c r="N252" t="s">
        <v>973</v>
      </c>
      <c r="P252">
        <v>1341</v>
      </c>
      <c r="Q252">
        <f>VLOOKUP(C252,'directorio 3 ago 26'!$A$2:$K$658,7,FALSE)</f>
        <v>1341</v>
      </c>
      <c r="R252" t="str">
        <f>_xlfn.CONCAT(Tabla22[[#This Row],[phone2]],"/",Tabla22[[#This Row],[phone3]])</f>
        <v>1341/1341</v>
      </c>
      <c r="S252" t="s">
        <v>613</v>
      </c>
      <c r="T252" t="str">
        <f>VLOOKUP(A252,'directorio 3 ago 26'!$A$2:$J$658,9,FALSE)</f>
        <v>Carrera 46 No. 20 C - 01 (Puente Aranda)
Cantón Militar Occidental “Coronel Francisco José de Caldas”</v>
      </c>
      <c r="U252" t="s">
        <v>1044</v>
      </c>
      <c r="V252" t="str">
        <f>VLOOKUP(A252,'directorio 3 ago 26'!$A$2:$J$658,10,FALSE)</f>
        <v>LUNES A VIERNES DE
08:00 A 17:00 HORAS</v>
      </c>
    </row>
    <row r="253" spans="1:22" x14ac:dyDescent="0.35">
      <c r="A253" t="s">
        <v>1887</v>
      </c>
      <c r="B253" s="5" t="s">
        <v>974</v>
      </c>
      <c r="C253" t="s">
        <v>1888</v>
      </c>
      <c r="D253" t="s">
        <v>665</v>
      </c>
      <c r="E253" t="s">
        <v>669</v>
      </c>
      <c r="F253" t="s">
        <v>248</v>
      </c>
      <c r="G253" t="str">
        <f>VLOOKUP(A253,'directorio 3 ago 26'!$A$2:$J$658,3,FALSE)</f>
        <v>Juzgado 145 de Instrucción Penal Militar</v>
      </c>
      <c r="H253" t="s">
        <v>54</v>
      </c>
      <c r="I253" t="str">
        <f>VLOOKUP(A253,'directorio 3 ago 26'!$A$2:$J$658,4,FALSE)</f>
        <v>Cali</v>
      </c>
      <c r="J253" t="s">
        <v>55</v>
      </c>
      <c r="K253" t="str">
        <f>VLOOKUP(A253,'directorio 3 ago 26'!$A$2:$J$658,5,FALSE)</f>
        <v>Valle del Cauca</v>
      </c>
      <c r="L253">
        <v>76</v>
      </c>
      <c r="M253">
        <f>VLOOKUP(Tabla22[[#This Row],[dptoTxt2]],dane!$A$2:$B$32,2,FALSE)</f>
        <v>76</v>
      </c>
      <c r="N253" t="s">
        <v>974</v>
      </c>
      <c r="P253">
        <v>0</v>
      </c>
      <c r="Q253">
        <f>VLOOKUP(C253,'directorio 3 ago 26'!$A$2:$K$658,7,FALSE)</f>
        <v>0</v>
      </c>
      <c r="R253"/>
      <c r="S253" t="s">
        <v>450</v>
      </c>
      <c r="T253" t="str">
        <f>VLOOKUP(A253,'directorio 3 ago 26'!$A$2:$J$658,9,FALSE)</f>
        <v>Batallón de Infantería No. 12 "Primero de Línea"
Décima Quinta Brigada del Ejército 
Barrio Obapo vía Pacurita</v>
      </c>
      <c r="U253" t="s">
        <v>1044</v>
      </c>
      <c r="V253" t="str">
        <f>VLOOKUP(A253,'directorio 3 ago 26'!$A$2:$J$658,10,FALSE)</f>
        <v>LUNES A VIERNES DE
08:00 A 18:00 HORAS</v>
      </c>
    </row>
    <row r="254" spans="1:22" x14ac:dyDescent="0.35">
      <c r="A254" s="23" t="s">
        <v>1889</v>
      </c>
      <c r="B254" s="4" t="s">
        <v>975</v>
      </c>
      <c r="C254" s="23" t="s">
        <v>1857</v>
      </c>
      <c r="D254" t="s">
        <v>665</v>
      </c>
      <c r="E254" t="s">
        <v>669</v>
      </c>
      <c r="F254" t="s">
        <v>249</v>
      </c>
      <c r="G254" t="str">
        <f>VLOOKUP(A254,'directorio 3 ago 26'!$A$2:$J$658,3,FALSE)</f>
        <v>Juzgado 146 de Instrucción Penal Militar</v>
      </c>
      <c r="H254" t="s">
        <v>672</v>
      </c>
      <c r="I254" t="str">
        <f>VLOOKUP(A254,'directorio 3 ago 26'!$A$2:$J$658,4,FALSE)</f>
        <v>Bogotá D.C.</v>
      </c>
      <c r="J254" t="s">
        <v>672</v>
      </c>
      <c r="K254" t="str">
        <f>VLOOKUP(A254,'directorio 3 ago 26'!$A$2:$J$658,5,FALSE)</f>
        <v>Bogotá D.C.</v>
      </c>
      <c r="L254">
        <v>11</v>
      </c>
      <c r="M254">
        <f>VLOOKUP(Tabla22[[#This Row],[dptoTxt2]],dane!$A$2:$B$32,2,FALSE)</f>
        <v>11</v>
      </c>
      <c r="N254" t="s">
        <v>975</v>
      </c>
      <c r="O254" s="1" t="s">
        <v>976</v>
      </c>
      <c r="P254">
        <v>0</v>
      </c>
      <c r="Q254">
        <f>VLOOKUP(C254,'directorio 3 ago 26'!$A$2:$K$658,7,FALSE)</f>
        <v>0</v>
      </c>
      <c r="R254"/>
      <c r="S254" t="s">
        <v>1046</v>
      </c>
      <c r="T254" t="str">
        <f>VLOOKUP(A254,'directorio 3 ago 26'!$A$2:$J$658,9,FALSE)</f>
        <v>Calle 9 No. 21 - 20.Segundo Piso, bloque SIJIN - Departamento de Policía Guaviare</v>
      </c>
      <c r="U254" t="s">
        <v>1043</v>
      </c>
      <c r="V254" t="str">
        <f>VLOOKUP(A254,'directorio 3 ago 26'!$A$2:$J$658,10,FALSE)</f>
        <v>LUNES A VIERNES DE
08:00 A 18:00 HORAS</v>
      </c>
    </row>
    <row r="255" spans="1:22" x14ac:dyDescent="0.35">
      <c r="A255" s="23" t="s">
        <v>1891</v>
      </c>
      <c r="B255" s="4" t="s">
        <v>978</v>
      </c>
      <c r="C255" s="23" t="s">
        <v>1892</v>
      </c>
      <c r="D255" t="s">
        <v>665</v>
      </c>
      <c r="E255" t="s">
        <v>669</v>
      </c>
      <c r="F255" t="s">
        <v>552</v>
      </c>
      <c r="G255" t="str">
        <f>VLOOKUP(A255,'directorio 3 ago 26'!$A$2:$J$658,3,FALSE)</f>
        <v>Juzgado 148 de Instrucción Penal Militar</v>
      </c>
      <c r="H255" t="s">
        <v>312</v>
      </c>
      <c r="I255" t="str">
        <f>VLOOKUP(A255,'directorio 3 ago 26'!$A$2:$J$658,4,FALSE)</f>
        <v>Quibdó</v>
      </c>
      <c r="J255" t="s">
        <v>313</v>
      </c>
      <c r="K255" t="str">
        <f>VLOOKUP(A255,'directorio 3 ago 26'!$A$2:$J$658,5,FALSE)</f>
        <v>Chocó</v>
      </c>
      <c r="L255">
        <v>27</v>
      </c>
      <c r="M255">
        <f>VLOOKUP(Tabla22[[#This Row],[dptoTxt2]],dane!$A$2:$B$32,2,FALSE)</f>
        <v>27</v>
      </c>
      <c r="N255" t="s">
        <v>978</v>
      </c>
      <c r="P255">
        <v>0</v>
      </c>
      <c r="Q255">
        <f>VLOOKUP(C255,'directorio 3 ago 26'!$A$2:$K$658,7,FALSE)</f>
        <v>0</v>
      </c>
      <c r="R255"/>
      <c r="S255" t="s">
        <v>392</v>
      </c>
      <c r="T255" t="str">
        <f>VLOOKUP(A255,'directorio 3 ago 26'!$A$2:$J$658,9,FALSE)</f>
        <v>Calle 48 No. 45 – 58, Avenida Oriental
Comando de Policia Metropolitana del Valle de Aburra</v>
      </c>
      <c r="U255" t="s">
        <v>1044</v>
      </c>
      <c r="V255" t="str">
        <f>VLOOKUP(A255,'directorio 3 ago 26'!$A$2:$J$658,10,FALSE)</f>
        <v>LUNES A VIERNES DE
08:00 A 18:00 HORAS</v>
      </c>
    </row>
    <row r="256" spans="1:22" x14ac:dyDescent="0.35">
      <c r="A256" t="s">
        <v>1893</v>
      </c>
      <c r="B256" s="5" t="s">
        <v>979</v>
      </c>
      <c r="C256" t="s">
        <v>1894</v>
      </c>
      <c r="D256" t="s">
        <v>665</v>
      </c>
      <c r="E256" t="s">
        <v>669</v>
      </c>
      <c r="F256" t="s">
        <v>251</v>
      </c>
      <c r="G256" t="str">
        <f>VLOOKUP(A256,'directorio 3 ago 26'!$A$2:$J$658,3,FALSE)</f>
        <v>Juzgado 149 de Instrucción Penal Militar</v>
      </c>
      <c r="H256" t="s">
        <v>360</v>
      </c>
      <c r="I256" t="str">
        <f>VLOOKUP(A256,'directorio 3 ago 26'!$A$2:$J$658,4,FALSE)</f>
        <v>San José del Guaviare</v>
      </c>
      <c r="J256" t="s">
        <v>331</v>
      </c>
      <c r="K256" t="str">
        <f>VLOOKUP(A256,'directorio 3 ago 26'!$A$2:$J$658,5,FALSE)</f>
        <v>Guaviare</v>
      </c>
      <c r="L256">
        <v>95</v>
      </c>
      <c r="M256">
        <f>VLOOKUP(Tabla22[[#This Row],[dptoTxt2]],dane!$A$2:$B$32,2,FALSE)</f>
        <v>95</v>
      </c>
      <c r="N256" t="s">
        <v>979</v>
      </c>
      <c r="P256">
        <v>0</v>
      </c>
      <c r="Q256">
        <f>VLOOKUP(C256,'directorio 3 ago 26'!$A$2:$K$658,7,FALSE)</f>
        <v>0</v>
      </c>
      <c r="R256"/>
      <c r="S256" t="s">
        <v>649</v>
      </c>
      <c r="T256" t="str">
        <f>VLOOKUP(A256,'directorio 3 ago 26'!$A$2:$J$658,9,FALSE)</f>
        <v>Calle 48 No. 45 – 58, Avenida Oriental
Comando de Policia Metropolitana del Valle de Aburra</v>
      </c>
      <c r="U256" t="s">
        <v>1044</v>
      </c>
      <c r="V256" t="str">
        <f>VLOOKUP(A256,'directorio 3 ago 26'!$A$2:$J$658,10,FALSE)</f>
        <v>LUNES A VIERNES DE
08:00 A 18:00 HORAS</v>
      </c>
    </row>
    <row r="257" spans="1:22" x14ac:dyDescent="0.35">
      <c r="A257" t="s">
        <v>375</v>
      </c>
      <c r="B257" s="5" t="s">
        <v>375</v>
      </c>
      <c r="D257" t="s">
        <v>665</v>
      </c>
      <c r="E257" t="s">
        <v>669</v>
      </c>
      <c r="F257" t="s">
        <v>253</v>
      </c>
      <c r="G257" t="str">
        <f>VLOOKUP(A257,'directorio 3 ago 26'!$A$2:$J$658,3,FALSE)</f>
        <v>Juzgado 153 de Instrucción Penal Militar</v>
      </c>
      <c r="H257" t="s">
        <v>296</v>
      </c>
      <c r="I257" t="str">
        <f>VLOOKUP(A257,'directorio 3 ago 26'!$A$2:$J$658,4,FALSE)</f>
        <v>Medellín</v>
      </c>
      <c r="J257" t="s">
        <v>297</v>
      </c>
      <c r="K257" t="str">
        <f>VLOOKUP(A257,'directorio 3 ago 26'!$A$2:$J$658,5,FALSE)</f>
        <v>Antioquia</v>
      </c>
      <c r="L257">
        <v>5</v>
      </c>
      <c r="M257">
        <f>VLOOKUP(Tabla22[[#This Row],[dptoTxt2]],dane!$A$2:$B$32,2,FALSE)</f>
        <v>5</v>
      </c>
      <c r="N257" t="s">
        <v>375</v>
      </c>
      <c r="P257">
        <v>0</v>
      </c>
      <c r="Q257" t="e">
        <f>VLOOKUP(C257,'directorio 3 ago 26'!$A$2:$K$658,7,FALSE)</f>
        <v>#N/A</v>
      </c>
      <c r="R257"/>
      <c r="S257" t="s">
        <v>627</v>
      </c>
      <c r="T257" t="str">
        <f>VLOOKUP(A257,'directorio 3 ago 26'!$A$2:$J$658,9,FALSE)</f>
        <v>Avenida Panamericana 1N-75 Complejo Policial IJ. DIEGO MARÍA GUERRERO NAVIA - Comando Departamento de Policía Cauca - Edificio 7, Piso 3</v>
      </c>
      <c r="U257" t="s">
        <v>1044</v>
      </c>
      <c r="V257" t="str">
        <f>VLOOKUP(A257,'directorio 3 ago 26'!$A$2:$J$658,10,FALSE)</f>
        <v>LUNES A VIERNES DE
08:00 A 18:00 HORAS</v>
      </c>
    </row>
    <row r="258" spans="1:22" x14ac:dyDescent="0.35">
      <c r="A258" s="23" t="s">
        <v>1897</v>
      </c>
      <c r="B258" s="4" t="s">
        <v>981</v>
      </c>
      <c r="C258" s="23" t="s">
        <v>1898</v>
      </c>
      <c r="D258" t="s">
        <v>665</v>
      </c>
      <c r="E258" t="s">
        <v>669</v>
      </c>
      <c r="F258" t="s">
        <v>254</v>
      </c>
      <c r="G258" t="str">
        <f>VLOOKUP(A258,'directorio 3 ago 26'!$A$2:$J$658,3,FALSE)</f>
        <v>Juzgado 154 de Instrucción Penal Militar</v>
      </c>
      <c r="H258" t="s">
        <v>296</v>
      </c>
      <c r="I258" t="str">
        <f>VLOOKUP(A258,'directorio 3 ago 26'!$A$2:$J$658,4,FALSE)</f>
        <v>Medellín</v>
      </c>
      <c r="J258" t="s">
        <v>297</v>
      </c>
      <c r="K258" t="str">
        <f>VLOOKUP(A258,'directorio 3 ago 26'!$A$2:$J$658,5,FALSE)</f>
        <v>Antioquia</v>
      </c>
      <c r="L258">
        <v>5</v>
      </c>
      <c r="M258">
        <f>VLOOKUP(Tabla22[[#This Row],[dptoTxt2]],dane!$A$2:$B$32,2,FALSE)</f>
        <v>5</v>
      </c>
      <c r="N258" t="s">
        <v>981</v>
      </c>
      <c r="P258">
        <v>0</v>
      </c>
      <c r="Q258">
        <f>VLOOKUP(C258,'directorio 3 ago 26'!$A$2:$K$658,7,FALSE)</f>
        <v>0</v>
      </c>
      <c r="R258"/>
      <c r="S258" t="s">
        <v>98</v>
      </c>
      <c r="T258" t="str">
        <f>VLOOKUP(A258,'directorio 3 ago 26'!$A$2:$J$658,9,FALSE)</f>
        <v>Carrera 3 Norte No. 24N - 16 Barrio El piloto
Edificio el Piloto
Instalaciones de Incorporación y Disciplina de la Policía</v>
      </c>
      <c r="U258" t="s">
        <v>1044</v>
      </c>
      <c r="V258" t="str">
        <f>VLOOKUP(A258,'directorio 3 ago 26'!$A$2:$J$658,10,FALSE)</f>
        <v>LUNES A VIERNES DE
08:00 A 18:00 HORAS</v>
      </c>
    </row>
    <row r="259" spans="1:22" x14ac:dyDescent="0.35">
      <c r="A259" s="23" t="s">
        <v>1901</v>
      </c>
      <c r="B259" s="4" t="s">
        <v>983</v>
      </c>
      <c r="C259" s="23" t="s">
        <v>1902</v>
      </c>
      <c r="D259" t="s">
        <v>665</v>
      </c>
      <c r="E259" t="s">
        <v>669</v>
      </c>
      <c r="F259" t="s">
        <v>256</v>
      </c>
      <c r="G259" t="str">
        <f>VLOOKUP(A259,'directorio 3 ago 26'!$A$2:$J$658,3,FALSE)</f>
        <v>Juzgado 158 de Instrucción Penal Militar</v>
      </c>
      <c r="H259" t="s">
        <v>54</v>
      </c>
      <c r="I259" t="str">
        <f>VLOOKUP(A259,'directorio 3 ago 26'!$A$2:$J$658,4,FALSE)</f>
        <v>Cali</v>
      </c>
      <c r="J259" t="s">
        <v>55</v>
      </c>
      <c r="K259" t="str">
        <f>VLOOKUP(A259,'directorio 3 ago 26'!$A$2:$J$658,5,FALSE)</f>
        <v>Valle del Cauca</v>
      </c>
      <c r="L259">
        <v>76</v>
      </c>
      <c r="M259">
        <f>VLOOKUP(Tabla22[[#This Row],[dptoTxt2]],dane!$A$2:$B$32,2,FALSE)</f>
        <v>76</v>
      </c>
      <c r="N259" t="s">
        <v>983</v>
      </c>
      <c r="P259">
        <v>0</v>
      </c>
      <c r="Q259">
        <f>VLOOKUP(C259,'directorio 3 ago 26'!$A$2:$K$658,7,FALSE)</f>
        <v>0</v>
      </c>
      <c r="R259"/>
      <c r="S259" t="s">
        <v>79</v>
      </c>
      <c r="T259" t="str">
        <f>VLOOKUP(A259,'directorio 3 ago 26'!$A$2:$J$658,9,FALSE)</f>
        <v>Carrera 25 No. 32-50 Barrio Linares
Comando de Policía Metropolitana de Manizales</v>
      </c>
      <c r="U259" t="s">
        <v>1044</v>
      </c>
      <c r="V259" t="str">
        <f>VLOOKUP(A259,'directorio 3 ago 26'!$A$2:$J$658,10,FALSE)</f>
        <v>LUNES A VIERNES DE
08:00 A 18:00 HORAS</v>
      </c>
    </row>
    <row r="260" spans="1:22" x14ac:dyDescent="0.35">
      <c r="A260" s="23" t="s">
        <v>1903</v>
      </c>
      <c r="B260" s="4" t="s">
        <v>985</v>
      </c>
      <c r="C260" s="23" t="s">
        <v>1904</v>
      </c>
      <c r="D260" t="s">
        <v>665</v>
      </c>
      <c r="E260" t="s">
        <v>669</v>
      </c>
      <c r="F260" t="s">
        <v>258</v>
      </c>
      <c r="G260" t="str">
        <f>VLOOKUP(A260,'directorio 3 ago 26'!$A$2:$J$658,3,FALSE)</f>
        <v>Juzgado 160 de Instrucción Penal Militar</v>
      </c>
      <c r="H260" t="s">
        <v>87</v>
      </c>
      <c r="I260" t="str">
        <f>VLOOKUP(A260,'directorio 3 ago 26'!$A$2:$J$658,4,FALSE)</f>
        <v>Manizales</v>
      </c>
      <c r="J260" t="s">
        <v>88</v>
      </c>
      <c r="K260" t="str">
        <f>VLOOKUP(A260,'directorio 3 ago 26'!$A$2:$J$658,5,FALSE)</f>
        <v>Caldas</v>
      </c>
      <c r="L260">
        <v>17</v>
      </c>
      <c r="M260">
        <f>VLOOKUP(Tabla22[[#This Row],[dptoTxt2]],dane!$A$2:$B$32,2,FALSE)</f>
        <v>17</v>
      </c>
      <c r="N260" t="s">
        <v>985</v>
      </c>
      <c r="P260">
        <v>0</v>
      </c>
      <c r="Q260">
        <f>VLOOKUP(C260,'directorio 3 ago 26'!$A$2:$K$658,7,FALSE)</f>
        <v>0</v>
      </c>
      <c r="R260"/>
      <c r="S260" t="s">
        <v>650</v>
      </c>
      <c r="T260" t="str">
        <f>VLOOKUP(A260,'directorio 3 ago 26'!$A$2:$J$658,9,FALSE)</f>
        <v>Avenida Bolívar No. 25 Norte 00 - Octava Brigada Ejército Nacional - Palacio de Justicia Penal Militar y Policial</v>
      </c>
      <c r="U260" t="s">
        <v>1044</v>
      </c>
      <c r="V260" t="str">
        <f>VLOOKUP(A260,'directorio 3 ago 26'!$A$2:$J$658,10,FALSE)</f>
        <v>LUNES A VIERNES DE
08:00 A 18:00 HORAS</v>
      </c>
    </row>
    <row r="261" spans="1:22" x14ac:dyDescent="0.35">
      <c r="A261" t="s">
        <v>1905</v>
      </c>
      <c r="B261" s="5" t="s">
        <v>986</v>
      </c>
      <c r="C261" t="s">
        <v>1906</v>
      </c>
      <c r="D261" t="s">
        <v>665</v>
      </c>
      <c r="E261" t="s">
        <v>669</v>
      </c>
      <c r="F261" t="s">
        <v>259</v>
      </c>
      <c r="G261" t="str">
        <f>VLOOKUP(A261,'directorio 3 ago 26'!$A$2:$J$658,3,FALSE)</f>
        <v>Juzgado 161 de Instrucción Penal Militar</v>
      </c>
      <c r="H261" t="s">
        <v>60</v>
      </c>
      <c r="I261" t="str">
        <f>VLOOKUP(A261,'directorio 3 ago 26'!$A$2:$J$658,4,FALSE)</f>
        <v>Armenia</v>
      </c>
      <c r="J261" t="s">
        <v>61</v>
      </c>
      <c r="K261" t="str">
        <f>VLOOKUP(A261,'directorio 3 ago 26'!$A$2:$J$658,5,FALSE)</f>
        <v>Quindío</v>
      </c>
      <c r="L261">
        <v>63</v>
      </c>
      <c r="M261">
        <f>VLOOKUP(Tabla22[[#This Row],[dptoTxt2]],dane!$A$2:$B$32,2,FALSE)</f>
        <v>63</v>
      </c>
      <c r="N261" t="s">
        <v>986</v>
      </c>
      <c r="O261" s="1" t="s">
        <v>683</v>
      </c>
      <c r="P261">
        <v>0</v>
      </c>
      <c r="Q261">
        <f>VLOOKUP(C261,'directorio 3 ago 26'!$A$2:$K$658,7,FALSE)</f>
        <v>0</v>
      </c>
      <c r="R261"/>
      <c r="S261" t="s">
        <v>651</v>
      </c>
      <c r="T261" t="str">
        <f>VLOOKUP(A261,'directorio 3 ago 26'!$A$2:$J$658,9,FALSE)</f>
        <v>Calle 5 No. 83-00 / Tercera Brigada - Cantón Militar Pichincha</v>
      </c>
      <c r="U261" t="s">
        <v>1044</v>
      </c>
      <c r="V261" t="str">
        <f>VLOOKUP(A261,'directorio 3 ago 26'!$A$2:$J$658,10,FALSE)</f>
        <v>LUNES A VIERNES DE
08:00 A 18:00 HORAS</v>
      </c>
    </row>
    <row r="262" spans="1:22" x14ac:dyDescent="0.35">
      <c r="A262" t="s">
        <v>1907</v>
      </c>
      <c r="B262" s="5" t="s">
        <v>988</v>
      </c>
      <c r="C262" t="s">
        <v>1908</v>
      </c>
      <c r="D262" t="s">
        <v>665</v>
      </c>
      <c r="E262" t="s">
        <v>669</v>
      </c>
      <c r="F262" t="s">
        <v>261</v>
      </c>
      <c r="G262" t="str">
        <f>VLOOKUP(A262,'directorio 3 ago 26'!$A$2:$J$658,3,FALSE)</f>
        <v>Juzgado 163 de Instrucción Penal Militar</v>
      </c>
      <c r="H262" t="s">
        <v>60</v>
      </c>
      <c r="I262" t="str">
        <f>VLOOKUP(A262,'directorio 3 ago 26'!$A$2:$J$658,4,FALSE)</f>
        <v>Armenia</v>
      </c>
      <c r="J262" t="s">
        <v>61</v>
      </c>
      <c r="K262" t="str">
        <f>VLOOKUP(A262,'directorio 3 ago 26'!$A$2:$J$658,5,FALSE)</f>
        <v>Quindío</v>
      </c>
      <c r="L262">
        <v>63</v>
      </c>
      <c r="M262">
        <f>VLOOKUP(Tabla22[[#This Row],[dptoTxt2]],dane!$A$2:$B$32,2,FALSE)</f>
        <v>63</v>
      </c>
      <c r="N262" t="s">
        <v>988</v>
      </c>
      <c r="O262" s="1" t="s">
        <v>738</v>
      </c>
      <c r="P262">
        <v>0</v>
      </c>
      <c r="Q262">
        <f>VLOOKUP(C262,'directorio 3 ago 26'!$A$2:$K$658,7,FALSE)</f>
        <v>0</v>
      </c>
      <c r="R262"/>
      <c r="S262" t="s">
        <v>597</v>
      </c>
      <c r="T262" t="str">
        <f>VLOOKUP(A262,'directorio 3 ago 26'!$A$2:$J$658,9,FALSE)</f>
        <v>Avenida Bolívar No. 25 Norte 00 - Octava Brigada Ejército Nacional - Palacio de Justicia Penal Militar y Policial</v>
      </c>
      <c r="U262" t="s">
        <v>1044</v>
      </c>
      <c r="V262" t="str">
        <f>VLOOKUP(A262,'directorio 3 ago 26'!$A$2:$J$658,10,FALSE)</f>
        <v>LUNES A VIERNES DE
08:00 A 18:00 HORAS</v>
      </c>
    </row>
    <row r="263" spans="1:22" x14ac:dyDescent="0.35">
      <c r="A263" s="23" t="s">
        <v>1909</v>
      </c>
      <c r="B263" s="4" t="s">
        <v>989</v>
      </c>
      <c r="C263" s="23" t="s">
        <v>1910</v>
      </c>
      <c r="D263" t="s">
        <v>665</v>
      </c>
      <c r="E263" t="s">
        <v>669</v>
      </c>
      <c r="F263" t="s">
        <v>262</v>
      </c>
      <c r="G263" t="str">
        <f>VLOOKUP(A263,'directorio 3 ago 26'!$A$2:$J$658,3,FALSE)</f>
        <v>Juzgado 164 de Instrucción Penal Militar</v>
      </c>
      <c r="H263" t="s">
        <v>361</v>
      </c>
      <c r="I263" t="str">
        <f>VLOOKUP(A263,'directorio 3 ago 26'!$A$2:$J$658,4,FALSE)</f>
        <v>Montería</v>
      </c>
      <c r="J263" t="s">
        <v>362</v>
      </c>
      <c r="K263" t="str">
        <f>VLOOKUP(A263,'directorio 3 ago 26'!$A$2:$J$658,5,FALSE)</f>
        <v>Córdoba</v>
      </c>
      <c r="L263">
        <v>23</v>
      </c>
      <c r="M263">
        <f>VLOOKUP(Tabla22[[#This Row],[dptoTxt2]],dane!$A$2:$B$32,2,FALSE)</f>
        <v>23</v>
      </c>
      <c r="N263" t="s">
        <v>989</v>
      </c>
      <c r="P263">
        <v>0</v>
      </c>
      <c r="Q263">
        <f>VLOOKUP(C263,'directorio 3 ago 26'!$A$2:$K$658,7,FALSE)</f>
        <v>0</v>
      </c>
      <c r="R263"/>
      <c r="S263" t="s">
        <v>613</v>
      </c>
      <c r="T263" t="str">
        <f>VLOOKUP(A263,'directorio 3 ago 26'!$A$2:$J$658,9,FALSE)</f>
        <v>Calle 29 No. 5-61 Barrio Centro
Policia Metropolitana de Montería</v>
      </c>
      <c r="U263" t="s">
        <v>1044</v>
      </c>
      <c r="V263" t="str">
        <f>VLOOKUP(A263,'directorio 3 ago 26'!$A$2:$J$658,10,FALSE)</f>
        <v>LUNES A VIERNES DE
08:00 A 18:00 HORAS</v>
      </c>
    </row>
    <row r="264" spans="1:22" x14ac:dyDescent="0.35">
      <c r="A264" s="23" t="s">
        <v>1911</v>
      </c>
      <c r="B264" s="4" t="s">
        <v>992</v>
      </c>
      <c r="C264" s="23" t="s">
        <v>1912</v>
      </c>
      <c r="D264" t="s">
        <v>665</v>
      </c>
      <c r="E264" t="s">
        <v>669</v>
      </c>
      <c r="F264" t="s">
        <v>266</v>
      </c>
      <c r="G264" t="str">
        <f>VLOOKUP(A264,'directorio 3 ago 26'!$A$2:$J$658,3,FALSE)</f>
        <v>Juzgado 168 de Instrucción Penal Militar</v>
      </c>
      <c r="H264" t="s">
        <v>294</v>
      </c>
      <c r="I264" t="str">
        <f>VLOOKUP(A264,'directorio 3 ago 26'!$A$2:$J$658,4,FALSE)</f>
        <v>Bucaramanga</v>
      </c>
      <c r="J264" t="s">
        <v>295</v>
      </c>
      <c r="K264" t="str">
        <f>VLOOKUP(A264,'directorio 3 ago 26'!$A$2:$J$658,5,FALSE)</f>
        <v>Santander</v>
      </c>
      <c r="L264">
        <v>68</v>
      </c>
      <c r="M264">
        <f>VLOOKUP(Tabla22[[#This Row],[dptoTxt2]],dane!$A$2:$B$32,2,FALSE)</f>
        <v>68</v>
      </c>
      <c r="N264" t="s">
        <v>992</v>
      </c>
      <c r="P264">
        <v>0</v>
      </c>
      <c r="Q264">
        <f>VLOOKUP(C264,'directorio 3 ago 26'!$A$2:$K$658,7,FALSE)</f>
        <v>0</v>
      </c>
      <c r="R264"/>
      <c r="S264" t="s">
        <v>653</v>
      </c>
      <c r="T264" t="str">
        <f>VLOOKUP(A264,'directorio 3 ago 26'!$A$2:$J$658,9,FALSE)</f>
        <v>Calle 29 No. 1-60 Barrio: Cristo Rey
Instalaciones Comando Departamento de Policía Chocó, Bloque Administrativo, Piso 3 Área Jurídica</v>
      </c>
      <c r="U264" t="s">
        <v>1044</v>
      </c>
      <c r="V264" t="str">
        <f>VLOOKUP(A264,'directorio 3 ago 26'!$A$2:$J$658,10,FALSE)</f>
        <v>LUNES A VIERNES DE
08:00 A 18:00 HORAS</v>
      </c>
    </row>
    <row r="265" spans="1:22" x14ac:dyDescent="0.35">
      <c r="A265" s="24" t="s">
        <v>1914</v>
      </c>
      <c r="B265" s="5" t="s">
        <v>993</v>
      </c>
      <c r="C265" t="s">
        <v>1914</v>
      </c>
      <c r="D265" t="s">
        <v>665</v>
      </c>
      <c r="E265" t="s">
        <v>669</v>
      </c>
      <c r="F265" t="s">
        <v>267</v>
      </c>
      <c r="G265" t="str">
        <f>VLOOKUP(A265,'directorio 3 ago 26'!$A$2:$J$658,3,FALSE)</f>
        <v>Juzgado 170 de Instrucción Penal Militar</v>
      </c>
      <c r="H265" t="s">
        <v>64</v>
      </c>
      <c r="I265" t="str">
        <f>VLOOKUP(A265,'directorio 3 ago 26'!$A$2:$J$658,4,FALSE)</f>
        <v>Valledupar</v>
      </c>
      <c r="J265" t="s">
        <v>65</v>
      </c>
      <c r="K265" t="str">
        <f>VLOOKUP(A265,'directorio 3 ago 26'!$A$2:$J$658,5,FALSE)</f>
        <v>Cesar</v>
      </c>
      <c r="L265">
        <v>52</v>
      </c>
      <c r="M265">
        <f>VLOOKUP(Tabla22[[#This Row],[dptoTxt2]],dane!$A$2:$B$32,2,FALSE)</f>
        <v>20</v>
      </c>
      <c r="N265" t="s">
        <v>993</v>
      </c>
      <c r="P265">
        <v>0</v>
      </c>
      <c r="Q265">
        <f>VLOOKUP(C265,'directorio 3 ago 26'!$A$2:$K$658,7,FALSE)</f>
        <v>0</v>
      </c>
      <c r="R265"/>
      <c r="S265" t="s">
        <v>452</v>
      </c>
      <c r="T265" t="str">
        <f>VLOOKUP(A265,'directorio 3 ago 26'!$A$2:$J$658,9,FALSE)</f>
        <v>Calle 14 No. 32 - 00 Batallón de Ingenireos Caldas (Guardía detras del estadio)</v>
      </c>
      <c r="U265" t="s">
        <v>1044</v>
      </c>
      <c r="V265" t="str">
        <f>VLOOKUP(A265,'directorio 3 ago 26'!$A$2:$J$658,10,FALSE)</f>
        <v>LUNES A VIERNES DE
08:00 A 18:00 HORAS</v>
      </c>
    </row>
    <row r="266" spans="1:22" x14ac:dyDescent="0.35">
      <c r="A266" s="23" t="s">
        <v>1913</v>
      </c>
      <c r="B266" s="4" t="s">
        <v>994</v>
      </c>
      <c r="C266" s="23" t="s">
        <v>1987</v>
      </c>
      <c r="D266" t="s">
        <v>665</v>
      </c>
      <c r="E266" t="s">
        <v>669</v>
      </c>
      <c r="F266" t="s">
        <v>268</v>
      </c>
      <c r="G266" t="str">
        <f>VLOOKUP(A266,'directorio 3 ago 26'!$A$2:$J$658,3,FALSE)</f>
        <v>Juzgado 170 de Instrucción Penal Militar</v>
      </c>
      <c r="H266" t="s">
        <v>302</v>
      </c>
      <c r="I266" t="str">
        <f>VLOOKUP(A266,'directorio 3 ago 26'!$A$2:$J$658,4,FALSE)</f>
        <v>Valledupar</v>
      </c>
      <c r="J266" t="s">
        <v>303</v>
      </c>
      <c r="K266" t="str">
        <f>VLOOKUP(A266,'directorio 3 ago 26'!$A$2:$J$658,5,FALSE)</f>
        <v>Cesar</v>
      </c>
      <c r="L266">
        <v>20</v>
      </c>
      <c r="M266">
        <f>VLOOKUP(Tabla22[[#This Row],[dptoTxt2]],dane!$A$2:$B$32,2,FALSE)</f>
        <v>20</v>
      </c>
      <c r="N266" t="s">
        <v>994</v>
      </c>
      <c r="P266">
        <v>0</v>
      </c>
      <c r="Q266" t="e">
        <f>VLOOKUP(C266,'directorio 3 ago 26'!$A$2:$K$658,7,FALSE)</f>
        <v>#N/A</v>
      </c>
      <c r="R266"/>
      <c r="S266" t="s">
        <v>453</v>
      </c>
      <c r="T266" t="str">
        <f>VLOOKUP(A266,'directorio 3 ago 26'!$A$2:$J$658,9,FALSE)</f>
        <v>Carrera 19 No. 25 - 116 Piso 2 
Comando de Departamento de Policía Sucre</v>
      </c>
      <c r="U266" t="s">
        <v>1044</v>
      </c>
      <c r="V266" t="str">
        <f>VLOOKUP(A266,'directorio 3 ago 26'!$A$2:$J$658,10,FALSE)</f>
        <v>LUNES A VIERNES DE
08:00 A 18:00 HORAS</v>
      </c>
    </row>
    <row r="267" spans="1:22" x14ac:dyDescent="0.35">
      <c r="A267" t="s">
        <v>1916</v>
      </c>
      <c r="B267" s="5" t="s">
        <v>995</v>
      </c>
      <c r="C267" t="s">
        <v>1917</v>
      </c>
      <c r="D267" t="s">
        <v>665</v>
      </c>
      <c r="E267" t="s">
        <v>669</v>
      </c>
      <c r="F267" t="s">
        <v>269</v>
      </c>
      <c r="G267" t="str">
        <f>VLOOKUP(A267,'directorio 3 ago 26'!$A$2:$J$658,3,FALSE)</f>
        <v>Juzgado 171 de Instrucción Penal Militar</v>
      </c>
      <c r="H267" t="s">
        <v>304</v>
      </c>
      <c r="I267" t="str">
        <f>VLOOKUP(A267,'directorio 3 ago 26'!$A$2:$J$658,4,FALSE)</f>
        <v>Cúcuta</v>
      </c>
      <c r="J267" t="s">
        <v>305</v>
      </c>
      <c r="K267" t="str">
        <f>VLOOKUP(A267,'directorio 3 ago 26'!$A$2:$J$658,5,FALSE)</f>
        <v>Norte de Santander</v>
      </c>
      <c r="L267">
        <v>54</v>
      </c>
      <c r="M267">
        <f>VLOOKUP(Tabla22[[#This Row],[dptoTxt2]],dane!$A$2:$B$32,2,FALSE)</f>
        <v>54</v>
      </c>
      <c r="N267" t="s">
        <v>995</v>
      </c>
      <c r="P267">
        <v>0</v>
      </c>
      <c r="Q267">
        <f>VLOOKUP(C267,'directorio 3 ago 26'!$A$2:$K$658,7,FALSE)</f>
        <v>0</v>
      </c>
      <c r="R267"/>
      <c r="S267" t="s">
        <v>454</v>
      </c>
      <c r="T267" t="str">
        <f>VLOOKUP(A267,'directorio 3 ago 26'!$A$2:$J$658,9,FALSE)</f>
        <v>Calle 14 No. 32 - 00 Batallón de Ingenireos Caldas (Guardía detras del estadio)</v>
      </c>
      <c r="U267" t="s">
        <v>1044</v>
      </c>
      <c r="V267" t="str">
        <f>VLOOKUP(A267,'directorio 3 ago 26'!$A$2:$J$658,10,FALSE)</f>
        <v>LUNES A VIERNES DE
08:00 A 18:00 HORAS</v>
      </c>
    </row>
    <row r="268" spans="1:22" x14ac:dyDescent="0.35">
      <c r="A268" s="23" t="s">
        <v>1918</v>
      </c>
      <c r="B268" s="4" t="s">
        <v>996</v>
      </c>
      <c r="C268" s="23" t="s">
        <v>1988</v>
      </c>
      <c r="D268" t="s">
        <v>665</v>
      </c>
      <c r="E268" t="s">
        <v>669</v>
      </c>
      <c r="F268" t="s">
        <v>270</v>
      </c>
      <c r="G268" t="str">
        <f>VLOOKUP(A268,'directorio 3 ago 26'!$A$2:$J$658,3,FALSE)</f>
        <v>Juzgado 172 de Instrucción Penal Militar</v>
      </c>
      <c r="H268" t="s">
        <v>332</v>
      </c>
      <c r="I268" t="str">
        <f>VLOOKUP(A268,'directorio 3 ago 26'!$A$2:$J$658,4,FALSE)</f>
        <v>Arauca</v>
      </c>
      <c r="J268" t="s">
        <v>332</v>
      </c>
      <c r="K268" t="str">
        <f>VLOOKUP(A268,'directorio 3 ago 26'!$A$2:$J$658,5,FALSE)</f>
        <v>Arauca</v>
      </c>
      <c r="L268">
        <v>81</v>
      </c>
      <c r="M268">
        <f>VLOOKUP(Tabla22[[#This Row],[dptoTxt2]],dane!$A$2:$B$32,2,FALSE)</f>
        <v>81</v>
      </c>
      <c r="N268" t="s">
        <v>996</v>
      </c>
      <c r="P268">
        <v>0</v>
      </c>
      <c r="Q268">
        <f>VLOOKUP(C268,'directorio 3 ago 26'!$A$2:$K$658,7,FALSE)</f>
        <v>1310</v>
      </c>
      <c r="R268"/>
      <c r="S268" t="s">
        <v>455</v>
      </c>
      <c r="T268" t="str">
        <f>VLOOKUP(A268,'directorio 3 ago 26'!$A$2:$J$658,9,FALSE)</f>
        <v>Calle 18 No. 47-160 Toro Bajo Policía Metropolitana  de SAN Juan de Pasto</v>
      </c>
      <c r="U268" t="s">
        <v>1044</v>
      </c>
      <c r="V268" t="str">
        <f>VLOOKUP(A268,'directorio 3 ago 26'!$A$2:$J$658,10,FALSE)</f>
        <v>LUNES A VIERNES DE
08:00 A 18:00 HORAS</v>
      </c>
    </row>
    <row r="269" spans="1:22" x14ac:dyDescent="0.35">
      <c r="A269" t="s">
        <v>377</v>
      </c>
      <c r="B269" s="5" t="s">
        <v>377</v>
      </c>
      <c r="D269" t="s">
        <v>665</v>
      </c>
      <c r="E269" t="s">
        <v>669</v>
      </c>
      <c r="F269" t="s">
        <v>271</v>
      </c>
      <c r="G269" t="str">
        <f>VLOOKUP(A269,'directorio 3 ago 26'!$A$2:$J$658,3,FALSE)</f>
        <v>Juzgado 173 de Instrucción Penal Militar</v>
      </c>
      <c r="H269" t="s">
        <v>318</v>
      </c>
      <c r="I269" t="str">
        <f>VLOOKUP(A269,'directorio 3 ago 26'!$A$2:$J$658,4,FALSE)</f>
        <v>Santa Marta</v>
      </c>
      <c r="J269" t="s">
        <v>319</v>
      </c>
      <c r="K269" t="str">
        <f>VLOOKUP(A269,'directorio 3 ago 26'!$A$2:$J$658,5,FALSE)</f>
        <v>Magdalena</v>
      </c>
      <c r="L269">
        <v>47</v>
      </c>
      <c r="M269">
        <f>VLOOKUP(Tabla22[[#This Row],[dptoTxt2]],dane!$A$2:$B$32,2,FALSE)</f>
        <v>47</v>
      </c>
      <c r="N269" t="s">
        <v>377</v>
      </c>
      <c r="P269">
        <v>0</v>
      </c>
      <c r="Q269" t="e">
        <f>VLOOKUP(C269,'directorio 3 ago 26'!$A$2:$K$658,7,FALSE)</f>
        <v>#N/A</v>
      </c>
      <c r="R269"/>
      <c r="T269" t="str">
        <f>VLOOKUP(A269,'directorio 3 ago 26'!$A$2:$J$658,9,FALSE)</f>
        <v>Kilómetro 1 Vía La Mesa Valledupar Batallón de Artillería No. 2. "La Popa".</v>
      </c>
      <c r="U269" t="s">
        <v>1044</v>
      </c>
      <c r="V269" t="str">
        <f>VLOOKUP(A269,'directorio 3 ago 26'!$A$2:$J$658,10,FALSE)</f>
        <v>LUNES A VIERNES DE
08:00 A 18:00 HORAS</v>
      </c>
    </row>
    <row r="270" spans="1:22" x14ac:dyDescent="0.35">
      <c r="A270" s="23" t="s">
        <v>1921</v>
      </c>
      <c r="B270" s="4" t="s">
        <v>997</v>
      </c>
      <c r="C270" s="23" t="s">
        <v>1922</v>
      </c>
      <c r="D270" t="s">
        <v>665</v>
      </c>
      <c r="E270" t="s">
        <v>669</v>
      </c>
      <c r="F270" t="s">
        <v>272</v>
      </c>
      <c r="G270" t="str">
        <f>VLOOKUP(A270,'directorio 3 ago 26'!$A$2:$J$658,3,FALSE)</f>
        <v>Juzgado 174 de Instrucción Penal Militar</v>
      </c>
      <c r="H270" t="s">
        <v>309</v>
      </c>
      <c r="I270" t="str">
        <f>VLOOKUP(A270,'directorio 3 ago 26'!$A$2:$J$658,4,FALSE)</f>
        <v>Barranquilla</v>
      </c>
      <c r="J270" t="s">
        <v>310</v>
      </c>
      <c r="K270" t="str">
        <f>VLOOKUP(A270,'directorio 3 ago 26'!$A$2:$J$658,5,FALSE)</f>
        <v>Atlántico</v>
      </c>
      <c r="L270">
        <v>8</v>
      </c>
      <c r="M270">
        <f>VLOOKUP(Tabla22[[#This Row],[dptoTxt2]],dane!$A$2:$B$32,2,FALSE)</f>
        <v>8</v>
      </c>
      <c r="N270" t="s">
        <v>997</v>
      </c>
      <c r="P270">
        <v>0</v>
      </c>
      <c r="Q270">
        <f>VLOOKUP(C270,'directorio 3 ago 26'!$A$2:$K$658,7,FALSE)</f>
        <v>0</v>
      </c>
      <c r="R270"/>
      <c r="S270" t="s">
        <v>456</v>
      </c>
      <c r="T270" t="str">
        <f>VLOOKUP(A270,'directorio 3 ago 26'!$A$2:$J$658,9,FALSE)</f>
        <v>Avenida 1 Vía Al Pórtico. Canton Militar San Jorge Comando especifico del Norte de santander</v>
      </c>
      <c r="U270" t="s">
        <v>1044</v>
      </c>
      <c r="V270" t="str">
        <f>VLOOKUP(A270,'directorio 3 ago 26'!$A$2:$J$658,10,FALSE)</f>
        <v>LUNES A VIERNES DE
08:00 A 18:00 HORAS</v>
      </c>
    </row>
    <row r="271" spans="1:22" x14ac:dyDescent="0.35">
      <c r="A271" t="s">
        <v>1989</v>
      </c>
      <c r="B271" s="5" t="s">
        <v>378</v>
      </c>
      <c r="D271" t="s">
        <v>665</v>
      </c>
      <c r="E271" t="s">
        <v>669</v>
      </c>
      <c r="F271" t="s">
        <v>273</v>
      </c>
      <c r="G271" t="str">
        <f>VLOOKUP(A271,'directorio 3 ago 26'!$A$2:$J$658,3,FALSE)</f>
        <v>Juzgado 175 de Instrucción Penal Militar</v>
      </c>
      <c r="H271" t="s">
        <v>348</v>
      </c>
      <c r="I271" t="str">
        <f>VLOOKUP(A271,'directorio 3 ago 26'!$A$2:$J$658,4,FALSE)</f>
        <v>Cartagena</v>
      </c>
      <c r="J271" t="s">
        <v>349</v>
      </c>
      <c r="K271" t="str">
        <f>VLOOKUP(A271,'directorio 3 ago 26'!$A$2:$J$658,5,FALSE)</f>
        <v>Bolívar</v>
      </c>
      <c r="L271">
        <v>13</v>
      </c>
      <c r="M271">
        <f>VLOOKUP(Tabla22[[#This Row],[dptoTxt2]],dane!$A$2:$B$32,2,FALSE)</f>
        <v>13</v>
      </c>
      <c r="N271" t="s">
        <v>378</v>
      </c>
      <c r="P271">
        <v>2413</v>
      </c>
      <c r="Q271" t="e">
        <f>VLOOKUP(C271,'directorio 3 ago 26'!$A$2:$K$658,7,FALSE)</f>
        <v>#N/A</v>
      </c>
      <c r="R271">
        <v>2413</v>
      </c>
      <c r="S271" t="s">
        <v>457</v>
      </c>
      <c r="T271" t="str">
        <f>VLOOKUP(A271,'directorio 3 ago 26'!$A$2:$J$658,9,FALSE)</f>
        <v>Calle 15 Nº  7 - 180
Barrio Americas Av. Puente Internacional
Comando Departamento de Polícia Arauca</v>
      </c>
      <c r="U271" t="s">
        <v>1044</v>
      </c>
      <c r="V271" t="str">
        <f>VLOOKUP(A271,'directorio 3 ago 26'!$A$2:$J$658,10,FALSE)</f>
        <v>LUNES A VIERNES DE
08:00 A 18:00 HORAS</v>
      </c>
    </row>
    <row r="272" spans="1:22" x14ac:dyDescent="0.35">
      <c r="A272" s="23" t="s">
        <v>1925</v>
      </c>
      <c r="B272" s="4" t="s">
        <v>998</v>
      </c>
      <c r="C272" s="23" t="s">
        <v>1216</v>
      </c>
      <c r="D272" t="s">
        <v>665</v>
      </c>
      <c r="E272" t="s">
        <v>669</v>
      </c>
      <c r="F272" t="s">
        <v>274</v>
      </c>
      <c r="G272" t="str">
        <f>VLOOKUP(A272,'directorio 3 ago 26'!$A$2:$J$658,3,FALSE)</f>
        <v>Juzgado 176 de Instrucción Penal Militar</v>
      </c>
      <c r="H272" t="s">
        <v>309</v>
      </c>
      <c r="I272" t="str">
        <f>VLOOKUP(A272,'directorio 3 ago 26'!$A$2:$J$658,4,FALSE)</f>
        <v>Santa Marta</v>
      </c>
      <c r="J272" t="s">
        <v>310</v>
      </c>
      <c r="K272" t="str">
        <f>VLOOKUP(A272,'directorio 3 ago 26'!$A$2:$J$658,5,FALSE)</f>
        <v>Magdalena</v>
      </c>
      <c r="L272">
        <v>8</v>
      </c>
      <c r="M272">
        <f>VLOOKUP(Tabla22[[#This Row],[dptoTxt2]],dane!$A$2:$B$32,2,FALSE)</f>
        <v>47</v>
      </c>
      <c r="N272" t="s">
        <v>998</v>
      </c>
      <c r="P272">
        <v>0</v>
      </c>
      <c r="Q272">
        <f>VLOOKUP(C272,'directorio 3 ago 26'!$A$2:$K$658,7,FALSE)</f>
        <v>2163</v>
      </c>
      <c r="R272"/>
      <c r="S272" t="s">
        <v>458</v>
      </c>
      <c r="T272" t="str">
        <f>VLOOKUP(A272,'directorio 3 ago 26'!$A$2:$J$658,9,FALSE)</f>
        <v>Carerra 4 Calle 34 Vía al rodadero - Batallón de Infanteria General Jose María Cordova</v>
      </c>
      <c r="U272" t="s">
        <v>1044</v>
      </c>
      <c r="V272" t="str">
        <f>VLOOKUP(A272,'directorio 3 ago 26'!$A$2:$J$658,10,FALSE)</f>
        <v>LUNES A VIERNES DE
08:00 A 18:00 HORAS</v>
      </c>
    </row>
    <row r="273" spans="1:22" x14ac:dyDescent="0.35">
      <c r="A273" t="s">
        <v>1990</v>
      </c>
      <c r="B273" s="5" t="s">
        <v>379</v>
      </c>
      <c r="D273" t="s">
        <v>665</v>
      </c>
      <c r="E273" t="s">
        <v>669</v>
      </c>
      <c r="F273" t="s">
        <v>275</v>
      </c>
      <c r="G273" t="str">
        <f>VLOOKUP(A273,'directorio 3 ago 26'!$A$2:$J$658,3,FALSE)</f>
        <v>Juzgado 177 de Instrucción Penal Militar</v>
      </c>
      <c r="H273" t="s">
        <v>320</v>
      </c>
      <c r="I273" t="str">
        <f>VLOOKUP(A273,'directorio 3 ago 26'!$A$2:$J$658,4,FALSE)</f>
        <v>Riohacha</v>
      </c>
      <c r="J273" t="s">
        <v>321</v>
      </c>
      <c r="K273" t="str">
        <f>VLOOKUP(A273,'directorio 3 ago 26'!$A$2:$J$658,5,FALSE)</f>
        <v>La Guajira</v>
      </c>
      <c r="L273">
        <v>44</v>
      </c>
      <c r="M273">
        <f>VLOOKUP(Tabla22[[#This Row],[dptoTxt2]],dane!$A$2:$B$32,2,FALSE)</f>
        <v>44</v>
      </c>
      <c r="N273" t="s">
        <v>379</v>
      </c>
      <c r="P273">
        <v>0</v>
      </c>
      <c r="Q273" t="e">
        <f>VLOOKUP(C273,'directorio 3 ago 26'!$A$2:$K$658,7,FALSE)</f>
        <v>#N/A</v>
      </c>
      <c r="R273"/>
      <c r="S273" t="s">
        <v>459</v>
      </c>
      <c r="T273" t="str">
        <f>VLOOKUP(A273,'directorio 3 ago 26'!$A$2:$J$658,9,FALSE)</f>
        <v>Carrera 43 No. 47-53 Barrio el Rosario, 2do piso
Comando de Polícia Metropolitana de Barranquilla</v>
      </c>
      <c r="U273" t="s">
        <v>1044</v>
      </c>
      <c r="V273" t="str">
        <f>VLOOKUP(A273,'directorio 3 ago 26'!$A$2:$J$658,10,FALSE)</f>
        <v>LUNES A VIERNES DE
08:00 A 18:00 HORAS</v>
      </c>
    </row>
    <row r="274" spans="1:22" x14ac:dyDescent="0.35">
      <c r="A274" s="23" t="s">
        <v>1928</v>
      </c>
      <c r="B274" s="4" t="s">
        <v>999</v>
      </c>
      <c r="C274" s="23" t="s">
        <v>1930</v>
      </c>
      <c r="D274" t="s">
        <v>665</v>
      </c>
      <c r="E274" t="s">
        <v>669</v>
      </c>
      <c r="F274" t="s">
        <v>276</v>
      </c>
      <c r="G274" t="str">
        <f>VLOOKUP(A274,'directorio 3 ago 26'!$A$2:$J$658,3,FALSE)</f>
        <v>Juzgado 178 de Instrucción Penal Militar</v>
      </c>
      <c r="H274" t="s">
        <v>307</v>
      </c>
      <c r="I274" t="str">
        <f>VLOOKUP(A274,'directorio 3 ago 26'!$A$2:$J$658,4,FALSE)</f>
        <v>Villavicencio</v>
      </c>
      <c r="J274" t="s">
        <v>308</v>
      </c>
      <c r="K274" t="str">
        <f>VLOOKUP(A274,'directorio 3 ago 26'!$A$2:$J$658,5,FALSE)</f>
        <v>Meta</v>
      </c>
      <c r="L274">
        <v>50</v>
      </c>
      <c r="M274">
        <f>VLOOKUP(Tabla22[[#This Row],[dptoTxt2]],dane!$A$2:$B$32,2,FALSE)</f>
        <v>50</v>
      </c>
      <c r="N274" t="s">
        <v>999</v>
      </c>
      <c r="P274">
        <v>0</v>
      </c>
      <c r="Q274">
        <f>VLOOKUP(C274,'directorio 3 ago 26'!$A$2:$K$658,7,FALSE)</f>
        <v>0</v>
      </c>
      <c r="R274"/>
      <c r="S274" t="s">
        <v>460</v>
      </c>
      <c r="T274" t="str">
        <f>VLOOKUP(A274,'directorio 3 ago 26'!$A$2:$J$658,9,FALSE)</f>
        <v>Carrera 4 No. 25A-09 Barrio: Manga, piso 3
Instalaciones Metropolitana de Policía de Cartagena</v>
      </c>
      <c r="U274" t="s">
        <v>1044</v>
      </c>
      <c r="V274" t="str">
        <f>VLOOKUP(A274,'directorio 3 ago 26'!$A$2:$J$658,10,FALSE)</f>
        <v>LUNES A VIERNES DE
08:00 A 18:00 HORAS</v>
      </c>
    </row>
    <row r="275" spans="1:22" x14ac:dyDescent="0.35">
      <c r="A275" t="s">
        <v>1931</v>
      </c>
      <c r="B275" s="5" t="s">
        <v>1000</v>
      </c>
      <c r="C275" t="s">
        <v>1932</v>
      </c>
      <c r="D275" t="s">
        <v>665</v>
      </c>
      <c r="E275" t="s">
        <v>669</v>
      </c>
      <c r="F275" t="s">
        <v>277</v>
      </c>
      <c r="G275" t="str">
        <f>VLOOKUP(A275,'directorio 3 ago 26'!$A$2:$J$658,3,FALSE)</f>
        <v>Juzgado 179 de Instrucción Penal Militar</v>
      </c>
      <c r="H275" t="s">
        <v>58</v>
      </c>
      <c r="I275" t="str">
        <f>VLOOKUP(A275,'directorio 3 ago 26'!$A$2:$J$658,4,FALSE)</f>
        <v>Ibagué</v>
      </c>
      <c r="J275" t="s">
        <v>59</v>
      </c>
      <c r="K275" t="str">
        <f>VLOOKUP(A275,'directorio 3 ago 26'!$A$2:$J$658,5,FALSE)</f>
        <v>Tolima</v>
      </c>
      <c r="L275">
        <v>73</v>
      </c>
      <c r="M275">
        <f>VLOOKUP(Tabla22[[#This Row],[dptoTxt2]],dane!$A$2:$B$32,2,FALSE)</f>
        <v>73</v>
      </c>
      <c r="N275" t="s">
        <v>1000</v>
      </c>
      <c r="P275">
        <v>2173</v>
      </c>
      <c r="Q275">
        <f>VLOOKUP(C275,'directorio 3 ago 26'!$A$2:$K$658,7,FALSE)</f>
        <v>2174</v>
      </c>
      <c r="R275" t="str">
        <f>_xlfn.CONCAT(Tabla22[[#This Row],[phone2]],"/",Tabla22[[#This Row],[phone3]])</f>
        <v>2173/2174</v>
      </c>
      <c r="S275" t="s">
        <v>76</v>
      </c>
      <c r="T275" t="str">
        <f>VLOOKUP(A275,'directorio 3 ago 26'!$A$2:$J$658,9,FALSE)</f>
        <v>Carerra 4 Calle 34 Vía al rodadero - Batallón de Infanteria General Jose María Cordova</v>
      </c>
      <c r="U275" t="s">
        <v>1044</v>
      </c>
      <c r="V275" t="str">
        <f>VLOOKUP(A275,'directorio 3 ago 26'!$A$2:$J$658,10,FALSE)</f>
        <v>LUNES A VIERNES DE
08:00 A 18:00 HORAS</v>
      </c>
    </row>
    <row r="276" spans="1:22" x14ac:dyDescent="0.35">
      <c r="A276" s="23" t="s">
        <v>594</v>
      </c>
      <c r="B276" s="4" t="s">
        <v>594</v>
      </c>
      <c r="C276" s="23"/>
      <c r="D276" t="s">
        <v>665</v>
      </c>
      <c r="E276" t="s">
        <v>669</v>
      </c>
      <c r="F276" t="s">
        <v>278</v>
      </c>
      <c r="G276" t="str">
        <f>VLOOKUP(A276,'directorio 3 ago 26'!$A$2:$J$658,3,FALSE)</f>
        <v>Juzgado 180 de Instrucción Penal Militar</v>
      </c>
      <c r="H276" t="s">
        <v>318</v>
      </c>
      <c r="I276" t="str">
        <f>VLOOKUP(A276,'directorio 3 ago 26'!$A$2:$J$658,4,FALSE)</f>
        <v>Santa Marta</v>
      </c>
      <c r="J276" t="s">
        <v>319</v>
      </c>
      <c r="K276" t="str">
        <f>VLOOKUP(A276,'directorio 3 ago 26'!$A$2:$J$658,5,FALSE)</f>
        <v>Magdalena</v>
      </c>
      <c r="L276">
        <v>47</v>
      </c>
      <c r="M276">
        <f>VLOOKUP(Tabla22[[#This Row],[dptoTxt2]],dane!$A$2:$B$32,2,FALSE)</f>
        <v>47</v>
      </c>
      <c r="N276" t="s">
        <v>594</v>
      </c>
      <c r="P276">
        <v>0</v>
      </c>
      <c r="Q276" t="e">
        <f>VLOOKUP(C276,'directorio 3 ago 26'!$A$2:$K$658,7,FALSE)</f>
        <v>#N/A</v>
      </c>
      <c r="R276"/>
      <c r="S276" t="s">
        <v>614</v>
      </c>
      <c r="T276" t="str">
        <f>VLOOKUP(A276,'directorio 3 ago 26'!$A$2:$J$658,9,FALSE)</f>
        <v>Carrera 15 con Calle 7 Esquina 
Comando de Policía La Guajira</v>
      </c>
      <c r="U276" t="s">
        <v>1044</v>
      </c>
      <c r="V276" t="str">
        <f>VLOOKUP(A276,'directorio 3 ago 26'!$A$2:$J$658,10,FALSE)</f>
        <v>LUNES A VIERNES DE
08:00 A 18:00 HORAS</v>
      </c>
    </row>
    <row r="277" spans="1:22" x14ac:dyDescent="0.35">
      <c r="A277" t="s">
        <v>1934</v>
      </c>
      <c r="B277" s="5" t="s">
        <v>1001</v>
      </c>
      <c r="C277" t="s">
        <v>1936</v>
      </c>
      <c r="D277" t="s">
        <v>665</v>
      </c>
      <c r="E277" t="s">
        <v>669</v>
      </c>
      <c r="F277" t="s">
        <v>279</v>
      </c>
      <c r="G277" t="str">
        <f>VLOOKUP(A277,'directorio 3 ago 26'!$A$2:$J$658,3,FALSE)</f>
        <v>Juzgado 181 de Instrucción Penal Militar</v>
      </c>
      <c r="H277" t="s">
        <v>300</v>
      </c>
      <c r="I277" t="str">
        <f>VLOOKUP(A277,'directorio 3 ago 26'!$A$2:$J$658,4,FALSE)</f>
        <v>Florencia</v>
      </c>
      <c r="J277" t="s">
        <v>301</v>
      </c>
      <c r="K277" t="str">
        <f>VLOOKUP(A277,'directorio 3 ago 26'!$A$2:$J$658,5,FALSE)</f>
        <v>Caquetá</v>
      </c>
      <c r="L277">
        <v>18</v>
      </c>
      <c r="M277">
        <f>VLOOKUP(Tabla22[[#This Row],[dptoTxt2]],dane!$A$2:$B$32,2,FALSE)</f>
        <v>18</v>
      </c>
      <c r="N277" t="s">
        <v>1001</v>
      </c>
      <c r="P277">
        <v>0</v>
      </c>
      <c r="Q277">
        <f>VLOOKUP(C277,'directorio 3 ago 26'!$A$2:$K$658,7,FALSE)</f>
        <v>0</v>
      </c>
      <c r="R277"/>
      <c r="S277" t="s">
        <v>461</v>
      </c>
      <c r="T277" t="str">
        <f>VLOOKUP(A277,'directorio 3 ago 26'!$A$2:$J$658,9,FALSE)</f>
        <v>Calle 44  No. 35-96 Barrio El Triunfo
Comando de Departamento de Policía Meta</v>
      </c>
      <c r="U277" t="s">
        <v>1044</v>
      </c>
      <c r="V277" t="str">
        <f>VLOOKUP(A277,'directorio 3 ago 26'!$A$2:$J$658,10,FALSE)</f>
        <v>LUNES A VIERNES DE
08:00 A 18:00 HORAS</v>
      </c>
    </row>
    <row r="278" spans="1:22" x14ac:dyDescent="0.35">
      <c r="A278" s="23" t="s">
        <v>1937</v>
      </c>
      <c r="B278" s="4" t="s">
        <v>1002</v>
      </c>
      <c r="C278" s="23" t="s">
        <v>1938</v>
      </c>
      <c r="D278" t="s">
        <v>665</v>
      </c>
      <c r="E278" t="s">
        <v>669</v>
      </c>
      <c r="F278" t="s">
        <v>280</v>
      </c>
      <c r="G278" t="str">
        <f>VLOOKUP(A278,'directorio 3 ago 26'!$A$2:$J$658,3,FALSE)</f>
        <v>Juzgado 182 de Instrucción Penal Militar</v>
      </c>
      <c r="H278" t="s">
        <v>64</v>
      </c>
      <c r="I278" t="str">
        <f>VLOOKUP(A278,'directorio 3 ago 26'!$A$2:$J$658,4,FALSE)</f>
        <v>Pasto</v>
      </c>
      <c r="J278" t="s">
        <v>65</v>
      </c>
      <c r="K278" t="str">
        <f>VLOOKUP(A278,'directorio 3 ago 26'!$A$2:$J$658,5,FALSE)</f>
        <v>Nariño</v>
      </c>
      <c r="L278">
        <v>52</v>
      </c>
      <c r="M278">
        <f>VLOOKUP(Tabla22[[#This Row],[dptoTxt2]],dane!$A$2:$B$32,2,FALSE)</f>
        <v>52</v>
      </c>
      <c r="N278" t="s">
        <v>1002</v>
      </c>
      <c r="P278">
        <v>0</v>
      </c>
      <c r="Q278">
        <f>VLOOKUP(C278,'directorio 3 ago 26'!$A$2:$K$658,7,FALSE)</f>
        <v>0</v>
      </c>
      <c r="R278"/>
      <c r="S278" t="s">
        <v>608</v>
      </c>
      <c r="T278" t="str">
        <f>VLOOKUP(A278,'directorio 3 ago 26'!$A$2:$J$658,9,FALSE)</f>
        <v>Carrera 48 Sur No. 157-199 Bloque A, Piso 2
Comando Departamento Policía Tolima 
Sector Picaleña</v>
      </c>
      <c r="U278" t="s">
        <v>1044</v>
      </c>
      <c r="V278" t="str">
        <f>VLOOKUP(A278,'directorio 3 ago 26'!$A$2:$J$658,10,FALSE)</f>
        <v>LUNES A VIERNES DE
08:00 A 18:00 HORAS</v>
      </c>
    </row>
    <row r="279" spans="1:22" x14ac:dyDescent="0.35">
      <c r="A279" t="s">
        <v>1939</v>
      </c>
      <c r="B279" s="5" t="s">
        <v>1003</v>
      </c>
      <c r="C279" t="s">
        <v>1940</v>
      </c>
      <c r="D279" t="s">
        <v>665</v>
      </c>
      <c r="E279" t="s">
        <v>669</v>
      </c>
      <c r="F279" t="s">
        <v>281</v>
      </c>
      <c r="G279" t="str">
        <f>VLOOKUP(A279,'directorio 3 ago 26'!$A$2:$J$658,3,FALSE)</f>
        <v>Juzgado 183 de Instrucción Penal Militar</v>
      </c>
      <c r="H279" t="s">
        <v>62</v>
      </c>
      <c r="I279" t="str">
        <f>VLOOKUP(A279,'directorio 3 ago 26'!$A$2:$J$658,4,FALSE)</f>
        <v>Popayán</v>
      </c>
      <c r="J279" t="s">
        <v>63</v>
      </c>
      <c r="K279" t="str">
        <f>VLOOKUP(A279,'directorio 3 ago 26'!$A$2:$J$658,5,FALSE)</f>
        <v>Cauca</v>
      </c>
      <c r="L279">
        <v>19</v>
      </c>
      <c r="M279">
        <f>VLOOKUP(Tabla22[[#This Row],[dptoTxt2]],dane!$A$2:$B$32,2,FALSE)</f>
        <v>19</v>
      </c>
      <c r="N279" t="s">
        <v>1003</v>
      </c>
      <c r="P279">
        <v>0</v>
      </c>
      <c r="Q279">
        <f>VLOOKUP(C279,'directorio 3 ago 26'!$A$2:$K$658,7,FALSE)</f>
        <v>2179</v>
      </c>
      <c r="R279"/>
      <c r="S279" t="s">
        <v>81</v>
      </c>
      <c r="T279" t="str">
        <f>VLOOKUP(A279,'directorio 3 ago 26'!$A$2:$J$658,9,FALSE)</f>
        <v>Carrera 48 Sur No. 157-199 Bloque A, Piso 2
Comando Departamento Policía Tolima 
Sector Picaleña</v>
      </c>
      <c r="U279" t="s">
        <v>1044</v>
      </c>
      <c r="V279" t="str">
        <f>VLOOKUP(A279,'directorio 3 ago 26'!$A$2:$J$658,10,FALSE)</f>
        <v>LUNES A VIERNES DE
08:00 A 18:00 HORAS</v>
      </c>
    </row>
    <row r="280" spans="1:22" x14ac:dyDescent="0.35">
      <c r="A280" s="23" t="s">
        <v>1941</v>
      </c>
      <c r="B280" s="4" t="s">
        <v>1004</v>
      </c>
      <c r="C280" s="23" t="s">
        <v>1942</v>
      </c>
      <c r="D280" t="s">
        <v>665</v>
      </c>
      <c r="E280" t="s">
        <v>669</v>
      </c>
      <c r="F280" t="s">
        <v>282</v>
      </c>
      <c r="G280" t="str">
        <f>VLOOKUP(A280,'directorio 3 ago 26'!$A$2:$J$658,3,FALSE)</f>
        <v>Juzgado 184 de Instrucción Penal Militar</v>
      </c>
      <c r="H280" t="s">
        <v>338</v>
      </c>
      <c r="I280" t="str">
        <f>VLOOKUP(A280,'directorio 3 ago 26'!$A$2:$J$658,4,FALSE)</f>
        <v>Mocoa</v>
      </c>
      <c r="J280" t="s">
        <v>329</v>
      </c>
      <c r="K280" t="str">
        <f>VLOOKUP(A280,'directorio 3 ago 26'!$A$2:$J$658,5,FALSE)</f>
        <v>Putumayo</v>
      </c>
      <c r="L280">
        <v>86</v>
      </c>
      <c r="M280">
        <f>VLOOKUP(Tabla22[[#This Row],[dptoTxt2]],dane!$A$2:$B$32,2,FALSE)</f>
        <v>86</v>
      </c>
      <c r="N280" t="s">
        <v>1004</v>
      </c>
      <c r="P280">
        <v>2180</v>
      </c>
      <c r="Q280">
        <f>VLOOKUP(C280,'directorio 3 ago 26'!$A$2:$K$658,7,FALSE)</f>
        <v>0</v>
      </c>
      <c r="R280">
        <v>2180</v>
      </c>
      <c r="S280" t="s">
        <v>462</v>
      </c>
      <c r="T280" t="str">
        <f>VLOOKUP(A280,'directorio 3 ago 26'!$A$2:$J$658,9,FALSE)</f>
        <v>Carerra 4 Calle 34 Vía al rodadero - Batallón de Infanteria General Jose María Cordova</v>
      </c>
      <c r="U280" t="s">
        <v>1044</v>
      </c>
      <c r="V280" t="str">
        <f>VLOOKUP(A280,'directorio 3 ago 26'!$A$2:$J$658,10,FALSE)</f>
        <v>LUNES A VIERNES DE
08:00 A 18:00 HORAS</v>
      </c>
    </row>
    <row r="281" spans="1:22" x14ac:dyDescent="0.35">
      <c r="A281" t="s">
        <v>1944</v>
      </c>
      <c r="B281" s="5" t="s">
        <v>1008</v>
      </c>
      <c r="C281" t="s">
        <v>1991</v>
      </c>
      <c r="D281" t="s">
        <v>665</v>
      </c>
      <c r="E281" t="s">
        <v>669</v>
      </c>
      <c r="F281" t="s">
        <v>285</v>
      </c>
      <c r="G281" t="str">
        <f>VLOOKUP(A281,'directorio 3 ago 26'!$A$2:$J$658,3,FALSE)</f>
        <v>Juzgado 187 de Instrucción Penal Militar</v>
      </c>
      <c r="H281" t="s">
        <v>296</v>
      </c>
      <c r="I281" t="str">
        <f>VLOOKUP(A281,'directorio 3 ago 26'!$A$2:$J$658,4,FALSE)</f>
        <v>Medellín</v>
      </c>
      <c r="J281" t="s">
        <v>297</v>
      </c>
      <c r="K281" t="str">
        <f>VLOOKUP(A281,'directorio 3 ago 26'!$A$2:$J$658,5,FALSE)</f>
        <v>Antioquia</v>
      </c>
      <c r="L281">
        <v>5</v>
      </c>
      <c r="M281">
        <f>VLOOKUP(Tabla22[[#This Row],[dptoTxt2]],dane!$A$2:$B$32,2,FALSE)</f>
        <v>5</v>
      </c>
      <c r="N281" t="s">
        <v>1008</v>
      </c>
      <c r="P281">
        <v>0</v>
      </c>
      <c r="Q281">
        <f>VLOOKUP(C281,'directorio 3 ago 26'!$A$2:$K$658,7,FALSE)</f>
        <v>0</v>
      </c>
      <c r="R281"/>
      <c r="S281" t="s">
        <v>98</v>
      </c>
      <c r="T281" t="str">
        <f>VLOOKUP(A281,'directorio 3 ago 26'!$A$2:$J$658,9,FALSE)</f>
        <v>Calle 10 A No. 11-40 Barrio Juan 23, Piso 3 
Comando de Policía Caquetá</v>
      </c>
      <c r="U281" t="s">
        <v>1044</v>
      </c>
      <c r="V281" t="str">
        <f>VLOOKUP(A281,'directorio 3 ago 26'!$A$2:$J$658,10,FALSE)</f>
        <v>LUNES A VIERNES DE
08:00 A 18:00 HORAS</v>
      </c>
    </row>
    <row r="282" spans="1:22" x14ac:dyDescent="0.35">
      <c r="A282" s="25" t="s">
        <v>1946</v>
      </c>
      <c r="B282" s="4" t="s">
        <v>1009</v>
      </c>
      <c r="C282" s="23" t="s">
        <v>1946</v>
      </c>
      <c r="D282" t="s">
        <v>665</v>
      </c>
      <c r="E282" t="s">
        <v>669</v>
      </c>
      <c r="F282" t="s">
        <v>286</v>
      </c>
      <c r="G282" t="str">
        <f>VLOOKUP(A282,'directorio 3 ago 26'!$A$2:$J$658,3,FALSE)</f>
        <v>Juzgado 188 de Instrucción Penal Militar</v>
      </c>
      <c r="H282" t="s">
        <v>54</v>
      </c>
      <c r="I282" t="str">
        <f>VLOOKUP(A282,'directorio 3 ago 26'!$A$2:$J$658,4,FALSE)</f>
        <v>Cali</v>
      </c>
      <c r="J282" t="s">
        <v>55</v>
      </c>
      <c r="K282" t="str">
        <f>VLOOKUP(A282,'directorio 3 ago 26'!$A$2:$J$658,5,FALSE)</f>
        <v>Valle del Cauca</v>
      </c>
      <c r="L282">
        <v>76</v>
      </c>
      <c r="M282">
        <f>VLOOKUP(Tabla22[[#This Row],[dptoTxt2]],dane!$A$2:$B$32,2,FALSE)</f>
        <v>76</v>
      </c>
      <c r="N282" t="s">
        <v>1009</v>
      </c>
      <c r="P282">
        <v>0</v>
      </c>
      <c r="Q282">
        <f>VLOOKUP(C282,'directorio 3 ago 26'!$A$2:$K$658,7,FALSE)</f>
        <v>0</v>
      </c>
      <c r="R282"/>
      <c r="S282" t="s">
        <v>79</v>
      </c>
      <c r="T282" t="str">
        <f>VLOOKUP(A282,'directorio 3 ago 26'!$A$2:$J$658,9,FALSE)</f>
        <v>Calle 20 No. 26-54 Piso 3 - Barrio Las Cuadras
Comando Departamento de Policía Nariño</v>
      </c>
      <c r="U282" t="s">
        <v>1044</v>
      </c>
      <c r="V282" t="str">
        <f>VLOOKUP(A282,'directorio 3 ago 26'!$A$2:$J$658,10,FALSE)</f>
        <v>LUNES A VIERNES DE
08:00 A 18:00 HORAS</v>
      </c>
    </row>
    <row r="283" spans="1:22" x14ac:dyDescent="0.35">
      <c r="A283" t="s">
        <v>1947</v>
      </c>
      <c r="B283" s="5" t="s">
        <v>1010</v>
      </c>
      <c r="C283" t="s">
        <v>1948</v>
      </c>
      <c r="D283" t="s">
        <v>665</v>
      </c>
      <c r="E283" t="s">
        <v>669</v>
      </c>
      <c r="F283" t="s">
        <v>287</v>
      </c>
      <c r="G283" t="str">
        <f>VLOOKUP(A283,'directorio 3 ago 26'!$A$2:$J$658,3,FALSE)</f>
        <v>Juzgado 189 de Instrucción Penal Militar</v>
      </c>
      <c r="H283" t="s">
        <v>672</v>
      </c>
      <c r="I283" t="str">
        <f>VLOOKUP(A283,'directorio 3 ago 26'!$A$2:$J$658,4,FALSE)</f>
        <v>Bogotá D.C.</v>
      </c>
      <c r="J283" t="s">
        <v>672</v>
      </c>
      <c r="K283" t="str">
        <f>VLOOKUP(A283,'directorio 3 ago 26'!$A$2:$J$658,5,FALSE)</f>
        <v>Bogotá D.C.</v>
      </c>
      <c r="L283">
        <v>11</v>
      </c>
      <c r="M283">
        <f>VLOOKUP(Tabla22[[#This Row],[dptoTxt2]],dane!$A$2:$B$32,2,FALSE)</f>
        <v>11</v>
      </c>
      <c r="N283" t="s">
        <v>1010</v>
      </c>
      <c r="O283" s="1" t="s">
        <v>740</v>
      </c>
      <c r="P283">
        <v>0</v>
      </c>
      <c r="Q283">
        <f>VLOOKUP(C283,'directorio 3 ago 26'!$A$2:$K$658,7,FALSE)</f>
        <v>0</v>
      </c>
      <c r="R283"/>
      <c r="S283" t="s">
        <v>1046</v>
      </c>
      <c r="T283" t="str">
        <f>VLOOKUP(A283,'directorio 3 ago 26'!$A$2:$J$658,9,FALSE)</f>
        <v>Avenida Panamericana Nº 1N-75 Comando Policia Cauca</v>
      </c>
      <c r="U283" t="s">
        <v>1043</v>
      </c>
      <c r="V283" t="str">
        <f>VLOOKUP(A283,'directorio 3 ago 26'!$A$2:$J$658,10,FALSE)</f>
        <v>LUNES A VIERNES DE
08:00 A 18:00 HORAS</v>
      </c>
    </row>
    <row r="284" spans="1:22" x14ac:dyDescent="0.35">
      <c r="A284" s="23" t="s">
        <v>1949</v>
      </c>
      <c r="B284" s="4" t="s">
        <v>1011</v>
      </c>
      <c r="C284" s="23" t="s">
        <v>1950</v>
      </c>
      <c r="D284" t="s">
        <v>665</v>
      </c>
      <c r="E284" t="s">
        <v>669</v>
      </c>
      <c r="F284" t="s">
        <v>288</v>
      </c>
      <c r="G284" t="str">
        <f>VLOOKUP(A284,'directorio 3 ago 26'!$A$2:$J$658,3,FALSE)</f>
        <v>Juzgado 190 de Instrucción Penal Militar</v>
      </c>
      <c r="H284" t="s">
        <v>304</v>
      </c>
      <c r="I284" t="str">
        <f>VLOOKUP(A284,'directorio 3 ago 26'!$A$2:$J$658,4,FALSE)</f>
        <v>Cúcuta</v>
      </c>
      <c r="J284" t="s">
        <v>305</v>
      </c>
      <c r="K284" t="str">
        <f>VLOOKUP(A284,'directorio 3 ago 26'!$A$2:$J$658,5,FALSE)</f>
        <v>Norte de Santander</v>
      </c>
      <c r="L284">
        <v>54</v>
      </c>
      <c r="M284">
        <f>VLOOKUP(Tabla22[[#This Row],[dptoTxt2]],dane!$A$2:$B$32,2,FALSE)</f>
        <v>54</v>
      </c>
      <c r="N284" t="s">
        <v>1011</v>
      </c>
      <c r="P284">
        <v>0</v>
      </c>
      <c r="Q284">
        <f>VLOOKUP(C284,'directorio 3 ago 26'!$A$2:$K$658,7,FALSE)</f>
        <v>0</v>
      </c>
      <c r="R284"/>
      <c r="S284" t="s">
        <v>454</v>
      </c>
      <c r="T284" t="str">
        <f>VLOOKUP(A284,'directorio 3 ago 26'!$A$2:$J$658,9,FALSE)</f>
        <v>Calle 8 No. 8 - 56. Barrio: Centro
Comando De Policia Mocoa</v>
      </c>
      <c r="U284" t="s">
        <v>1044</v>
      </c>
      <c r="V284" t="str">
        <f>VLOOKUP(A284,'directorio 3 ago 26'!$A$2:$J$658,10,FALSE)</f>
        <v>LUNES A VIERNES DE
08:00 A 18:00 HORAS</v>
      </c>
    </row>
    <row r="285" spans="1:22" x14ac:dyDescent="0.35">
      <c r="A285" t="s">
        <v>1951</v>
      </c>
      <c r="B285" s="5" t="s">
        <v>1012</v>
      </c>
      <c r="C285" t="s">
        <v>1992</v>
      </c>
      <c r="D285" t="s">
        <v>665</v>
      </c>
      <c r="E285" t="s">
        <v>669</v>
      </c>
      <c r="F285" t="s">
        <v>289</v>
      </c>
      <c r="G285" t="str">
        <f>VLOOKUP(A285,'directorio 3 ago 26'!$A$2:$J$658,3,FALSE)</f>
        <v>Juzgado 191 de Instrucción Penal Militar</v>
      </c>
      <c r="H285" t="s">
        <v>66</v>
      </c>
      <c r="I285" t="str">
        <f>VLOOKUP(A285,'directorio 3 ago 26'!$A$2:$J$658,4,FALSE)</f>
        <v>Tunja</v>
      </c>
      <c r="J285" t="s">
        <v>67</v>
      </c>
      <c r="K285" t="str">
        <f>VLOOKUP(A285,'directorio 3 ago 26'!$A$2:$J$658,5,FALSE)</f>
        <v>Boyacá</v>
      </c>
      <c r="L285">
        <v>15</v>
      </c>
      <c r="M285">
        <f>VLOOKUP(Tabla22[[#This Row],[dptoTxt2]],dane!$A$2:$B$32,2,FALSE)</f>
        <v>15</v>
      </c>
      <c r="N285" t="s">
        <v>1012</v>
      </c>
      <c r="P285">
        <v>0</v>
      </c>
      <c r="Q285" t="e">
        <f>VLOOKUP(C285,'directorio 3 ago 26'!$A$2:$K$658,7,FALSE)</f>
        <v>#N/A</v>
      </c>
      <c r="R285"/>
      <c r="S285" t="s">
        <v>463</v>
      </c>
      <c r="T285" t="str">
        <f>VLOOKUP(A285,'directorio 3 ago 26'!$A$2:$J$658,9,FALSE)</f>
        <v>Calle 48 No. 45 – 58, Avenida Oriental
Comando de Policia Metropolitana del Valle de Aburra</v>
      </c>
      <c r="U285" t="s">
        <v>1044</v>
      </c>
      <c r="V285" t="str">
        <f>VLOOKUP(A285,'directorio 3 ago 26'!$A$2:$J$658,10,FALSE)</f>
        <v>LUNES A VIERNES DE
08:00 A 18:00 HORAS</v>
      </c>
    </row>
    <row r="286" spans="1:22" x14ac:dyDescent="0.35">
      <c r="A286" s="23" t="s">
        <v>1952</v>
      </c>
      <c r="B286" s="4" t="s">
        <v>1013</v>
      </c>
      <c r="C286" s="23" t="s">
        <v>1953</v>
      </c>
      <c r="D286" t="s">
        <v>665</v>
      </c>
      <c r="E286" t="s">
        <v>669</v>
      </c>
      <c r="F286" t="s">
        <v>290</v>
      </c>
      <c r="G286" t="str">
        <f>VLOOKUP(A286,'directorio 3 ago 26'!$A$2:$J$658,3,FALSE)</f>
        <v>Juzgado 192 de Instrucción Penal Militar</v>
      </c>
      <c r="H286" t="s">
        <v>58</v>
      </c>
      <c r="I286" t="str">
        <f>VLOOKUP(A286,'directorio 3 ago 26'!$A$2:$J$658,4,FALSE)</f>
        <v>Ibagué</v>
      </c>
      <c r="J286" t="s">
        <v>59</v>
      </c>
      <c r="K286" t="str">
        <f>VLOOKUP(A286,'directorio 3 ago 26'!$A$2:$J$658,5,FALSE)</f>
        <v>Tolima</v>
      </c>
      <c r="L286">
        <v>73</v>
      </c>
      <c r="M286">
        <f>VLOOKUP(Tabla22[[#This Row],[dptoTxt2]],dane!$A$2:$B$32,2,FALSE)</f>
        <v>73</v>
      </c>
      <c r="N286" t="s">
        <v>1013</v>
      </c>
      <c r="P286">
        <v>0</v>
      </c>
      <c r="Q286">
        <f>VLOOKUP(C286,'directorio 3 ago 26'!$A$2:$K$658,7,FALSE)</f>
        <v>0</v>
      </c>
      <c r="R286"/>
      <c r="S286" t="s">
        <v>76</v>
      </c>
      <c r="T286" t="str">
        <f>VLOOKUP(A286,'directorio 3 ago 26'!$A$2:$J$658,9,FALSE)</f>
        <v xml:space="preserve">Calle 48 No. 45-58 - Comando de Policía Metropolitana del Valle de Aburrá </v>
      </c>
      <c r="U286" t="s">
        <v>1044</v>
      </c>
      <c r="V286" t="str">
        <f>VLOOKUP(A286,'directorio 3 ago 26'!$A$2:$J$658,10,FALSE)</f>
        <v>LUNES A VIERNES DE
08:00 A 18:00 HORAS</v>
      </c>
    </row>
    <row r="287" spans="1:22" x14ac:dyDescent="0.35">
      <c r="A287" t="s">
        <v>1954</v>
      </c>
      <c r="B287" s="5" t="s">
        <v>1014</v>
      </c>
      <c r="C287" t="s">
        <v>1993</v>
      </c>
      <c r="D287" t="s">
        <v>665</v>
      </c>
      <c r="E287" t="s">
        <v>669</v>
      </c>
      <c r="F287" t="s">
        <v>291</v>
      </c>
      <c r="G287" t="str">
        <f>VLOOKUP(A287,'directorio 3 ago 26'!$A$2:$J$658,3,FALSE)</f>
        <v>Juzgado 193 de Instrucción Penal Militar</v>
      </c>
      <c r="H287" t="s">
        <v>296</v>
      </c>
      <c r="I287" t="str">
        <f>VLOOKUP(A287,'directorio 3 ago 26'!$A$2:$J$658,4,FALSE)</f>
        <v>Medellín</v>
      </c>
      <c r="J287" t="s">
        <v>297</v>
      </c>
      <c r="K287" t="str">
        <f>VLOOKUP(A287,'directorio 3 ago 26'!$A$2:$J$658,5,FALSE)</f>
        <v>Antioquia</v>
      </c>
      <c r="L287">
        <v>5</v>
      </c>
      <c r="M287">
        <f>VLOOKUP(Tabla22[[#This Row],[dptoTxt2]],dane!$A$2:$B$32,2,FALSE)</f>
        <v>5</v>
      </c>
      <c r="N287" t="s">
        <v>1014</v>
      </c>
      <c r="P287">
        <v>0</v>
      </c>
      <c r="Q287" t="e">
        <f>VLOOKUP(C287,'directorio 3 ago 26'!$A$2:$K$658,7,FALSE)</f>
        <v>#N/A</v>
      </c>
      <c r="R287"/>
      <c r="S287" t="s">
        <v>464</v>
      </c>
      <c r="T287" t="str">
        <f>VLOOKUP(A287,'directorio 3 ago 26'!$A$2:$J$658,9,FALSE)</f>
        <v>Carrera 3 Norte No. 24N - 16 Barrio El piloto
Edificio el Piloto
Instalaciones de Incorporación y Disciplina de la Policía</v>
      </c>
      <c r="U287" t="s">
        <v>1044</v>
      </c>
      <c r="V287" t="str">
        <f>VLOOKUP(A287,'directorio 3 ago 26'!$A$2:$J$658,10,FALSE)</f>
        <v>LUNES A VIERNES DE
08:00 A 18:00 HORAS</v>
      </c>
    </row>
    <row r="288" spans="1:22" x14ac:dyDescent="0.35">
      <c r="A288" s="23" t="s">
        <v>1956</v>
      </c>
      <c r="B288" s="4" t="s">
        <v>1015</v>
      </c>
      <c r="C288" s="23" t="s">
        <v>1957</v>
      </c>
      <c r="D288" t="s">
        <v>665</v>
      </c>
      <c r="E288" t="s">
        <v>669</v>
      </c>
      <c r="F288" t="s">
        <v>292</v>
      </c>
      <c r="G288" t="str">
        <f>VLOOKUP(A288,'directorio 3 ago 26'!$A$2:$J$658,3,FALSE)</f>
        <v>Juzgado 194 de Instrucción Penal Militar</v>
      </c>
      <c r="H288" t="s">
        <v>54</v>
      </c>
      <c r="I288" t="str">
        <f>VLOOKUP(A288,'directorio 3 ago 26'!$A$2:$J$658,4,FALSE)</f>
        <v>Cali</v>
      </c>
      <c r="J288" t="s">
        <v>55</v>
      </c>
      <c r="K288" t="str">
        <f>VLOOKUP(A288,'directorio 3 ago 26'!$A$2:$J$658,5,FALSE)</f>
        <v>Valle del Cauca</v>
      </c>
      <c r="L288">
        <v>76</v>
      </c>
      <c r="M288">
        <f>VLOOKUP(Tabla22[[#This Row],[dptoTxt2]],dane!$A$2:$B$32,2,FALSE)</f>
        <v>76</v>
      </c>
      <c r="N288" t="s">
        <v>1015</v>
      </c>
      <c r="P288">
        <v>1312</v>
      </c>
      <c r="Q288">
        <f>VLOOKUP(C288,'directorio 3 ago 26'!$A$2:$K$658,7,FALSE)</f>
        <v>0</v>
      </c>
      <c r="R288">
        <v>1312</v>
      </c>
      <c r="S288" t="s">
        <v>82</v>
      </c>
      <c r="T288" t="str">
        <f>VLOOKUP(A288,'directorio 3 ago 26'!$A$2:$J$658,9,FALSE)</f>
        <v>Carrera 46 No. 20 C - 01 (Puente Aranda)
Cantón Militar Occidental “Coronel Francisco José de Caldas”</v>
      </c>
      <c r="U288" t="s">
        <v>1044</v>
      </c>
      <c r="V288" t="str">
        <f>VLOOKUP(A288,'directorio 3 ago 26'!$A$2:$J$658,10,FALSE)</f>
        <v>LUNES A VIERNES DE
08:00 A 17:00 HORAS</v>
      </c>
    </row>
    <row r="289" spans="1:22" x14ac:dyDescent="0.35">
      <c r="A289" t="s">
        <v>1958</v>
      </c>
      <c r="B289" s="5" t="s">
        <v>1016</v>
      </c>
      <c r="C289" t="s">
        <v>1959</v>
      </c>
      <c r="D289" t="s">
        <v>665</v>
      </c>
      <c r="E289" t="s">
        <v>669</v>
      </c>
      <c r="F289" t="s">
        <v>293</v>
      </c>
      <c r="G289" t="str">
        <f>VLOOKUP(A289,'directorio 3 ago 26'!$A$2:$J$658,3,FALSE)</f>
        <v>Juzgado 195 de Instrucción Penal Militar</v>
      </c>
      <c r="H289" t="s">
        <v>364</v>
      </c>
      <c r="I289" t="str">
        <f>VLOOKUP(A289,'directorio 3 ago 26'!$A$2:$J$658,4,FALSE)</f>
        <v>Mitú</v>
      </c>
      <c r="J289" t="s">
        <v>365</v>
      </c>
      <c r="K289" t="str">
        <f>VLOOKUP(A289,'directorio 3 ago 26'!$A$2:$J$658,5,FALSE)</f>
        <v>Vaupés</v>
      </c>
      <c r="L289">
        <v>97</v>
      </c>
      <c r="M289">
        <f>VLOOKUP(Tabla22[[#This Row],[dptoTxt2]],dane!$A$2:$B$32,2,FALSE)</f>
        <v>97</v>
      </c>
      <c r="N289" t="s">
        <v>1016</v>
      </c>
      <c r="P289">
        <v>0</v>
      </c>
      <c r="Q289">
        <f>VLOOKUP(C289,'directorio 3 ago 26'!$A$2:$K$658,7,FALSE)</f>
        <v>0</v>
      </c>
      <c r="R289"/>
      <c r="S289" t="s">
        <v>465</v>
      </c>
      <c r="T289" t="str">
        <f>VLOOKUP(A289,'directorio 3 ago 26'!$A$2:$J$658,9,FALSE)</f>
        <v>Avenida 1 Vía Al Pórtico. Canton Militar San Jorge Comando especifico del Norte de santander</v>
      </c>
      <c r="U289" t="s">
        <v>1044</v>
      </c>
      <c r="V289" t="str">
        <f>VLOOKUP(A289,'directorio 3 ago 26'!$A$2:$J$658,10,FALSE)</f>
        <v>LUNES A VIERNES DE
08:00 A 18:00 HORAS</v>
      </c>
    </row>
    <row r="290" spans="1:22" x14ac:dyDescent="0.35">
      <c r="A290" s="27" t="s">
        <v>1151</v>
      </c>
      <c r="B290" s="27" t="s">
        <v>1151</v>
      </c>
      <c r="C290" t="s">
        <v>1152</v>
      </c>
      <c r="G290" t="str">
        <f>VLOOKUP(A290,'directorio 3 ago 26'!$A$2:$J$658,3,FALSE)</f>
        <v>Juzgado 1323 Penal Militar y Policial de Conocimiento</v>
      </c>
      <c r="I290" t="str">
        <f>VLOOKUP(A290,'directorio 3 ago 26'!$A$2:$J$658,4,FALSE)</f>
        <v>Buenavista</v>
      </c>
      <c r="K290" t="str">
        <f>VLOOKUP(A290,'directorio 3 ago 26'!$A$2:$J$658,5,FALSE)</f>
        <v>La Guajira</v>
      </c>
      <c r="M290">
        <f>VLOOKUP(Tabla22[[#This Row],[dptoTxt2]],dane!$A$2:$B$32,2,FALSE)</f>
        <v>44</v>
      </c>
      <c r="N290" t="str">
        <f>B290</f>
        <v>juzgado1323con@justiciamilitar.gov.co</v>
      </c>
      <c r="P290">
        <v>2181</v>
      </c>
      <c r="Q290">
        <f>VLOOKUP(C290,'directorio 3 ago 26'!$A$2:$K$658,7,FALSE)</f>
        <v>2308</v>
      </c>
      <c r="R290" t="str">
        <f>_xlfn.CONCAT(Tabla22[[#This Row],[phone2]],"/",Tabla22[[#This Row],[phone3]])</f>
        <v>2181/2308</v>
      </c>
      <c r="T290" t="str">
        <f>VLOOKUP(A290,'directorio 3 ago 26'!$A$2:$J$658,9,FALSE)</f>
        <v>Carretera Nacional-Corregimiento Buenavista Grupo De Caballería Mecanizado No. 2. "Cr. Juan José Rondón".  Municipio Distracción.</v>
      </c>
      <c r="V290" t="str">
        <f>VLOOKUP(A290,'directorio 3 ago 26'!$A$2:$J$658,10,FALSE)</f>
        <v>LUNES A VIERNES DE
08:00 A 18:00 HORAS</v>
      </c>
    </row>
    <row r="291" spans="1:22" x14ac:dyDescent="0.35">
      <c r="A291" t="s">
        <v>1160</v>
      </c>
      <c r="B291" t="s">
        <v>1160</v>
      </c>
      <c r="C291" t="s">
        <v>1161</v>
      </c>
      <c r="G291" t="str">
        <f>VLOOKUP(A291,'directorio 3 ago 26'!$A$2:$J$658,3,FALSE)</f>
        <v>Juzgado 1327 Penal Militar y Policial de Conocimiento</v>
      </c>
      <c r="I291" t="str">
        <f>VLOOKUP(A291,'directorio 3 ago 26'!$A$2:$J$658,4,FALSE)</f>
        <v>Villavicencio</v>
      </c>
      <c r="K291" t="str">
        <f>VLOOKUP(A291,'directorio 3 ago 26'!$A$2:$J$658,5,FALSE)</f>
        <v>Meta</v>
      </c>
      <c r="M291">
        <f>VLOOKUP(Tabla22[[#This Row],[dptoTxt2]],dane!$A$2:$B$32,2,FALSE)</f>
        <v>50</v>
      </c>
      <c r="N291" t="str">
        <f t="shared" ref="N291:N339" si="0">B291</f>
        <v>Juzgado1327con@justiciamilitar.gov.co</v>
      </c>
      <c r="P291">
        <v>0</v>
      </c>
      <c r="Q291">
        <f>VLOOKUP(C291,'directorio 3 ago 26'!$A$2:$K$658,7,FALSE)</f>
        <v>1213</v>
      </c>
      <c r="R291"/>
      <c r="T291" t="str">
        <f>VLOOKUP(A291,'directorio 3 ago 26'!$A$2:$J$658,9,FALSE)</f>
        <v>Kilómetro 7 Vía Puerto López. Base Aérea De Apiay.</v>
      </c>
      <c r="V291" t="str">
        <f>VLOOKUP(A291,'directorio 3 ago 26'!$A$2:$J$658,10,FALSE)</f>
        <v>LUNES A VIERNES DE
08:00 A 18:00 HORAS</v>
      </c>
    </row>
    <row r="292" spans="1:22" x14ac:dyDescent="0.35">
      <c r="A292" t="s">
        <v>1226</v>
      </c>
      <c r="B292" t="s">
        <v>1226</v>
      </c>
      <c r="C292" t="s">
        <v>1228</v>
      </c>
      <c r="G292" t="str">
        <f>VLOOKUP(A292,'directorio 3 ago 26'!$A$2:$J$658,3,FALSE)</f>
        <v>Juzgado 1737 Penal Militar y Policial de Control de Garantías</v>
      </c>
      <c r="I292" t="str">
        <f>VLOOKUP(A292,'directorio 3 ago 26'!$A$2:$J$658,4,FALSE)</f>
        <v>Saravena</v>
      </c>
      <c r="K292" t="str">
        <f>VLOOKUP(A292,'directorio 3 ago 26'!$A$2:$J$658,5,FALSE)</f>
        <v>Arauca</v>
      </c>
      <c r="M292">
        <f>VLOOKUP(Tabla22[[#This Row],[dptoTxt2]],dane!$A$2:$B$32,2,FALSE)</f>
        <v>81</v>
      </c>
      <c r="N292" t="str">
        <f t="shared" si="0"/>
        <v>juzgado1737gar@justiciamilitar.gov.co</v>
      </c>
      <c r="P292">
        <v>0</v>
      </c>
      <c r="Q292">
        <f>VLOOKUP(C292,'directorio 3 ago 26'!$A$2:$K$658,7,FALSE)</f>
        <v>0</v>
      </c>
      <c r="R292"/>
      <c r="T292" t="str">
        <f>VLOOKUP(A292,'directorio 3 ago 26'!$A$2:$J$658,9,FALSE)</f>
        <v>Calle 1 No. 16 - 35. Barrio: Flor De Mi Llano. Brigada #18.</v>
      </c>
      <c r="V292" t="str">
        <f>VLOOKUP(A292,'directorio 3 ago 26'!$A$2:$J$658,10,FALSE)</f>
        <v>LUNES A VIERNES DE
08:00 A 17:00 HORAS</v>
      </c>
    </row>
    <row r="293" spans="1:22" x14ac:dyDescent="0.35">
      <c r="A293" t="s">
        <v>1230</v>
      </c>
      <c r="B293" t="s">
        <v>1230</v>
      </c>
      <c r="C293" t="s">
        <v>1233</v>
      </c>
      <c r="G293" t="str">
        <f>VLOOKUP(A293,'directorio 3 ago 26'!$A$2:$J$658,3,FALSE)</f>
        <v>Juzgado 1738 Penal Militar y Policial de Control de Garantías</v>
      </c>
      <c r="I293" t="str">
        <f>VLOOKUP(A293,'directorio 3 ago 26'!$A$2:$J$658,4,FALSE)</f>
        <v>Villavicencio</v>
      </c>
      <c r="K293" t="str">
        <f>VLOOKUP(A293,'directorio 3 ago 26'!$A$2:$J$658,5,FALSE)</f>
        <v>Meta</v>
      </c>
      <c r="M293">
        <f>VLOOKUP(Tabla22[[#This Row],[dptoTxt2]],dane!$A$2:$B$32,2,FALSE)</f>
        <v>50</v>
      </c>
      <c r="N293" t="str">
        <f t="shared" si="0"/>
        <v>juzgado1738gar@justiciamilitar.gov.co</v>
      </c>
      <c r="P293">
        <v>0</v>
      </c>
      <c r="Q293">
        <f>VLOOKUP(C293,'directorio 3 ago 26'!$A$2:$K$658,7,FALSE)</f>
        <v>0</v>
      </c>
      <c r="R293"/>
      <c r="T293" t="str">
        <f>VLOOKUP(A293,'directorio 3 ago 26'!$A$2:$J$658,9,FALSE)</f>
        <v xml:space="preserve">Kilómetro 7 Vía Puerto López Cantón Militar de Apiay / Cuarta División del Ejército. Palacio de Justicia </v>
      </c>
      <c r="V293" t="str">
        <f>VLOOKUP(A293,'directorio 3 ago 26'!$A$2:$J$658,10,FALSE)</f>
        <v>LUNES A VIERNES DE
08:00 A 17:00 HORAS</v>
      </c>
    </row>
    <row r="294" spans="1:22" x14ac:dyDescent="0.35">
      <c r="A294" t="s">
        <v>1235</v>
      </c>
      <c r="B294" t="s">
        <v>1235</v>
      </c>
      <c r="G294" t="str">
        <f>VLOOKUP(A294,'directorio 3 ago 26'!$A$2:$J$658,3,FALSE)</f>
        <v>Juzgado 1739 Penal Militar y Policial de Control de Garantías</v>
      </c>
      <c r="I294" t="str">
        <f>VLOOKUP(A294,'directorio 3 ago 26'!$A$2:$J$658,4,FALSE)</f>
        <v>Florencia</v>
      </c>
      <c r="K294" t="str">
        <f>VLOOKUP(A294,'directorio 3 ago 26'!$A$2:$J$658,5,FALSE)</f>
        <v>Caquetá</v>
      </c>
      <c r="M294">
        <f>VLOOKUP(Tabla22[[#This Row],[dptoTxt2]],dane!$A$2:$B$32,2,FALSE)</f>
        <v>18</v>
      </c>
      <c r="N294" t="str">
        <f t="shared" si="0"/>
        <v>juzgado1739gar@justiciamilitar.gov.co</v>
      </c>
      <c r="P294">
        <v>0</v>
      </c>
      <c r="Q294" t="e">
        <f>VLOOKUP(C294,'directorio 3 ago 26'!$A$2:$K$658,7,FALSE)</f>
        <v>#N/A</v>
      </c>
      <c r="R294"/>
      <c r="T294" t="str">
        <f>VLOOKUP(A294,'directorio 3 ago 26'!$A$2:$J$658,9,FALSE)</f>
        <v>Fuerte Militar de Larandia Caqueta</v>
      </c>
      <c r="V294" t="str">
        <f>VLOOKUP(A294,'directorio 3 ago 26'!$A$2:$J$658,10,FALSE)</f>
        <v>LUNES A VIERNES DE
08:00 A 17:00 HORAS</v>
      </c>
    </row>
    <row r="295" spans="1:22" x14ac:dyDescent="0.35">
      <c r="A295" t="s">
        <v>1239</v>
      </c>
      <c r="B295" t="s">
        <v>1239</v>
      </c>
      <c r="G295" t="str">
        <f>VLOOKUP(A295,'directorio 3 ago 26'!$A$2:$J$658,3,FALSE)</f>
        <v>Juzgado 1740 Penal Militar y Policial de Control de Garantías</v>
      </c>
      <c r="I295" t="str">
        <f>VLOOKUP(A295,'directorio 3 ago 26'!$A$2:$J$658,4,FALSE)</f>
        <v>Mocoa</v>
      </c>
      <c r="K295" t="str">
        <f>VLOOKUP(A295,'directorio 3 ago 26'!$A$2:$J$658,5,FALSE)</f>
        <v>Putumayo</v>
      </c>
      <c r="M295">
        <f>VLOOKUP(Tabla22[[#This Row],[dptoTxt2]],dane!$A$2:$B$32,2,FALSE)</f>
        <v>86</v>
      </c>
      <c r="N295" t="str">
        <f t="shared" si="0"/>
        <v>juzgado1740gar@justiciamilitar.gov.co</v>
      </c>
      <c r="P295">
        <v>0</v>
      </c>
      <c r="Q295" t="e">
        <f>VLOOKUP(C295,'directorio 3 ago 26'!$A$2:$K$658,7,FALSE)</f>
        <v>#N/A</v>
      </c>
      <c r="R295"/>
      <c r="T295" t="str">
        <f>VLOOKUP(A295,'directorio 3 ago 26'!$A$2:$J$658,9,FALSE)</f>
        <v xml:space="preserve">Calle 1 Carrera 1. Edifico Comando / Comando de la Fuerza Naval del Sur. </v>
      </c>
      <c r="V295" t="str">
        <f>VLOOKUP(A295,'directorio 3 ago 26'!$A$2:$J$658,10,FALSE)</f>
        <v>LUNES A VIERNES DE
08:00 A 18:00 HORAS</v>
      </c>
    </row>
    <row r="296" spans="1:22" x14ac:dyDescent="0.35">
      <c r="A296" s="10" t="s">
        <v>1264</v>
      </c>
      <c r="B296" t="str">
        <f>CONCATENATE(A296,"/",C296)</f>
        <v>fiscalia2204coes@justiciamilitar.gov.co/sfiscal2204coes@justiciamilitar.gov.co</v>
      </c>
      <c r="C296" t="s">
        <v>1266</v>
      </c>
      <c r="G296" t="str">
        <f>VLOOKUP(A296,'directorio 3 ago 26'!$A$2:$J$658,3,FALSE)</f>
        <v>Fiscalía 2204 Penal Militar y Policial Delegada ante Juez Penal Militar y Policial de Conocimiento Especializado</v>
      </c>
      <c r="I296" t="str">
        <f>VLOOKUP(A296,'directorio 3 ago 26'!$A$2:$J$658,4,FALSE)</f>
        <v>Bogotá D.C.</v>
      </c>
      <c r="K296" t="str">
        <f>VLOOKUP(A296,'directorio 3 ago 26'!$A$2:$J$658,5,FALSE)</f>
        <v>Bogotá D.C.</v>
      </c>
      <c r="M296">
        <f>VLOOKUP(Tabla22[[#This Row],[dptoTxt2]],dane!$A$2:$B$32,2,FALSE)</f>
        <v>11</v>
      </c>
      <c r="N296" t="str">
        <f t="shared" si="0"/>
        <v>fiscalia2204coes@justiciamilitar.gov.co/sfiscal2204coes@justiciamilitar.gov.co</v>
      </c>
      <c r="P296">
        <v>1236</v>
      </c>
      <c r="Q296">
        <f>VLOOKUP(C296,'directorio 3 ago 26'!$A$2:$K$658,7,FALSE)</f>
        <v>1230</v>
      </c>
      <c r="R296" t="str">
        <f>_xlfn.CONCAT(Tabla22[[#This Row],[phone2]],"/",Tabla22[[#This Row],[phone3]])</f>
        <v>1236/1230</v>
      </c>
      <c r="T296" t="str">
        <f>VLOOKUP(A296,'directorio 3 ago 26'!$A$2:$J$658,9,FALSE)</f>
        <v>Carrera 46 No. 20 C - 01 (Puente Aranda)
Cantón Militar Occidental “Coronel Francisco José de Caldas”</v>
      </c>
      <c r="V296" t="str">
        <f>VLOOKUP(A296,'directorio 3 ago 26'!$A$2:$J$658,10,FALSE)</f>
        <v>LUNES A VIERNES DE
08:00 A 17:00 HORAS</v>
      </c>
    </row>
    <row r="297" spans="1:22" x14ac:dyDescent="0.35">
      <c r="A297" t="s">
        <v>1268</v>
      </c>
      <c r="B297" t="str">
        <f>CONCATENATE(A297,"/",C297)</f>
        <v>fiscalia2205coes@justiciamilitar.gov.co/sfiscal2205coes@justiciamilitar.gov.co</v>
      </c>
      <c r="C297" s="10" t="s">
        <v>1270</v>
      </c>
      <c r="G297" t="str">
        <f>VLOOKUP(A297,'directorio 3 ago 26'!$A$2:$J$658,3,FALSE)</f>
        <v>Fiscalía 2205 Penal Militar y Policial Delegada ante Juez Penal Militar y Policial de Conocimiento Especializado</v>
      </c>
      <c r="I297" t="str">
        <f>VLOOKUP(A297,'directorio 3 ago 26'!$A$2:$J$658,4,FALSE)</f>
        <v>Bogotá D.C.</v>
      </c>
      <c r="K297" t="str">
        <f>VLOOKUP(A297,'directorio 3 ago 26'!$A$2:$J$658,5,FALSE)</f>
        <v>Bogotá D.C.</v>
      </c>
      <c r="M297">
        <f>VLOOKUP(Tabla22[[#This Row],[dptoTxt2]],dane!$A$2:$B$32,2,FALSE)</f>
        <v>11</v>
      </c>
      <c r="N297" t="str">
        <f t="shared" si="0"/>
        <v>fiscalia2205coes@justiciamilitar.gov.co/sfiscal2205coes@justiciamilitar.gov.co</v>
      </c>
      <c r="P297">
        <v>1231</v>
      </c>
      <c r="Q297">
        <f>VLOOKUP(C297,'directorio 3 ago 26'!$A$2:$K$658,7,FALSE)</f>
        <v>0</v>
      </c>
      <c r="R297">
        <v>1231</v>
      </c>
      <c r="T297" t="str">
        <f>VLOOKUP(A297,'directorio 3 ago 26'!$A$2:$J$658,9,FALSE)</f>
        <v>Carrera 46 No. 20 C - 01 (Puente Aranda)
Cantón Militar Occidental “Coronel Francisco José de Caldas”</v>
      </c>
      <c r="V297" t="str">
        <f>VLOOKUP(A297,'directorio 3 ago 26'!$A$2:$J$658,10,FALSE)</f>
        <v>LUNES A VIERNES DE
08:00 A 17:00 HORAS</v>
      </c>
    </row>
    <row r="298" spans="1:22" x14ac:dyDescent="0.35">
      <c r="A298" s="10" t="s">
        <v>1272</v>
      </c>
      <c r="B298" s="10" t="s">
        <v>1272</v>
      </c>
      <c r="G298" t="str">
        <f>VLOOKUP(A298,'directorio 3 ago 26'!$A$2:$J$658,3,FALSE)</f>
        <v>Fiscalía 2206 Penal Militar y Policial Delegada ante la Unidad Especial de Fiscalías para las Operaciones Militares y Procedimientos Policiales - UNEFI</v>
      </c>
      <c r="I298" t="str">
        <f>VLOOKUP(A298,'directorio 3 ago 26'!$A$2:$J$658,4,FALSE)</f>
        <v>Bogotá D.C.</v>
      </c>
      <c r="K298" t="str">
        <f>VLOOKUP(A298,'directorio 3 ago 26'!$A$2:$J$658,5,FALSE)</f>
        <v>Bogotá D.C.</v>
      </c>
      <c r="M298">
        <f>VLOOKUP(Tabla22[[#This Row],[dptoTxt2]],dane!$A$2:$B$32,2,FALSE)</f>
        <v>11</v>
      </c>
      <c r="N298" t="str">
        <f t="shared" si="0"/>
        <v>fiscalia2206unefi@justiciamilitar.gov.co</v>
      </c>
      <c r="P298">
        <v>0</v>
      </c>
      <c r="Q298" t="e">
        <f>VLOOKUP(C298,'directorio 3 ago 26'!$A$2:$K$658,7,FALSE)</f>
        <v>#N/A</v>
      </c>
      <c r="R298"/>
      <c r="T298" t="str">
        <f>VLOOKUP(A298,'directorio 3 ago 26'!$A$2:$J$658,9,FALSE)</f>
        <v xml:space="preserve">Carrera 8 N° 58-67, Barrio: La Base. Escuela Militar de Aviación. Edificio: Estado mayor. </v>
      </c>
      <c r="V298" t="str">
        <f>VLOOKUP(A298,'directorio 3 ago 26'!$A$2:$J$658,10,FALSE)</f>
        <v>LUNES A VIERNES DE
08:00 A 18:00 HORAS</v>
      </c>
    </row>
    <row r="299" spans="1:22" x14ac:dyDescent="0.35">
      <c r="A299" s="10" t="s">
        <v>1275</v>
      </c>
      <c r="B299" s="10" t="s">
        <v>1275</v>
      </c>
      <c r="G299" t="str">
        <f>VLOOKUP(A299,'directorio 3 ago 26'!$A$2:$J$658,3,FALSE)</f>
        <v>Fiscalía 2207 Penal Militar y Policial Delegada ante la Unidad Especial de Fiscalías para las Operaciones Militares y Procedimientos Policiales - UNEFI</v>
      </c>
      <c r="I299" t="str">
        <f>VLOOKUP(A299,'directorio 3 ago 26'!$A$2:$J$658,4,FALSE)</f>
        <v>Bogotá D.C.</v>
      </c>
      <c r="K299" t="str">
        <f>VLOOKUP(A299,'directorio 3 ago 26'!$A$2:$J$658,5,FALSE)</f>
        <v>Bogotá D.C.</v>
      </c>
      <c r="M299">
        <f>VLOOKUP(Tabla22[[#This Row],[dptoTxt2]],dane!$A$2:$B$32,2,FALSE)</f>
        <v>11</v>
      </c>
      <c r="N299" t="str">
        <f t="shared" si="0"/>
        <v>fiscalia2207unefi@justiciamilitar.gov.co</v>
      </c>
      <c r="P299">
        <v>0</v>
      </c>
      <c r="Q299" t="e">
        <f>VLOOKUP(C299,'directorio 3 ago 26'!$A$2:$K$658,7,FALSE)</f>
        <v>#N/A</v>
      </c>
      <c r="R299"/>
      <c r="T299" t="str">
        <f>VLOOKUP(A299,'directorio 3 ago 26'!$A$2:$J$658,9,FALSE)</f>
        <v xml:space="preserve">Carrera 8 N° 58-67, Barrio: La Base. Escuela Militar de Aviación. Edificio: Estado mayor. </v>
      </c>
      <c r="V299" t="str">
        <f>VLOOKUP(A299,'directorio 3 ago 26'!$A$2:$J$658,10,FALSE)</f>
        <v>LUNES A VIERNES DE
08:00 A 18:00 HORAS</v>
      </c>
    </row>
    <row r="300" spans="1:22" x14ac:dyDescent="0.35">
      <c r="A300" s="10" t="s">
        <v>1279</v>
      </c>
      <c r="B300" t="str">
        <f t="shared" ref="B300:B339" si="1">CONCATENATE(A300,"/",C300)</f>
        <v>fiscalia2209coes@justiciamilitar.gov.co/sfiscal2209coes@justiciamilitar.gov.co</v>
      </c>
      <c r="C300" s="10" t="s">
        <v>1281</v>
      </c>
      <c r="G300" t="str">
        <f>VLOOKUP(A300,'directorio 3 ago 26'!$A$2:$J$658,3,FALSE)</f>
        <v>Fiscalía 2209 Penal Militar y Policial Delegada ante Juez Penal Militar y Policial de Conocimiento Especializado</v>
      </c>
      <c r="I300" t="str">
        <f>VLOOKUP(A300,'directorio 3 ago 26'!$A$2:$J$658,4,FALSE)</f>
        <v>Cali</v>
      </c>
      <c r="K300" t="str">
        <f>VLOOKUP(A300,'directorio 3 ago 26'!$A$2:$J$658,5,FALSE)</f>
        <v>Valle del Cauca</v>
      </c>
      <c r="M300">
        <f>VLOOKUP(Tabla22[[#This Row],[dptoTxt2]],dane!$A$2:$B$32,2,FALSE)</f>
        <v>76</v>
      </c>
      <c r="N300" t="str">
        <f t="shared" si="0"/>
        <v>fiscalia2209coes@justiciamilitar.gov.co/sfiscal2209coes@justiciamilitar.gov.co</v>
      </c>
      <c r="P300">
        <v>0</v>
      </c>
      <c r="Q300">
        <f>VLOOKUP(C300,'directorio 3 ago 26'!$A$2:$K$658,7,FALSE)</f>
        <v>0</v>
      </c>
      <c r="R300"/>
      <c r="T300" t="str">
        <f>VLOOKUP(A300,'directorio 3 ago 26'!$A$2:$J$658,9,FALSE)</f>
        <v xml:space="preserve">Avenida Los Cuarteles No. 80 - 00 - Cantón Militar José Hilario López - Tercera División del Ejército - Brigada No. 29. </v>
      </c>
      <c r="V300" t="str">
        <f>VLOOKUP(A300,'directorio 3 ago 26'!$A$2:$J$658,10,FALSE)</f>
        <v>LUNES A VIERNES DE
08:00 A 18:00 HORAS</v>
      </c>
    </row>
    <row r="301" spans="1:22" x14ac:dyDescent="0.35">
      <c r="A301" s="10" t="s">
        <v>1284</v>
      </c>
      <c r="B301" t="str">
        <f t="shared" si="1"/>
        <v>fiscalia2210coes@justiciamilitar.gov.co/sfiscal2210coes@justiciamilitar.gov.co</v>
      </c>
      <c r="C301" s="10" t="s">
        <v>1286</v>
      </c>
      <c r="G301" t="str">
        <f>VLOOKUP(A301,'directorio 3 ago 26'!$A$2:$J$658,3,FALSE)</f>
        <v>Fiscalía 2210 Penal Militar y Policial Delegada ante Juez Penal Militar y Policial de Conocimiento Especializado</v>
      </c>
      <c r="I301" t="str">
        <f>VLOOKUP(A301,'directorio 3 ago 26'!$A$2:$J$658,4,FALSE)</f>
        <v>Popayán</v>
      </c>
      <c r="K301" t="str">
        <f>VLOOKUP(A301,'directorio 3 ago 26'!$A$2:$J$658,5,FALSE)</f>
        <v>Cauca</v>
      </c>
      <c r="M301">
        <f>VLOOKUP(Tabla22[[#This Row],[dptoTxt2]],dane!$A$2:$B$32,2,FALSE)</f>
        <v>19</v>
      </c>
      <c r="N301" t="str">
        <f t="shared" si="0"/>
        <v>fiscalia2210coes@justiciamilitar.gov.co/sfiscal2210coes@justiciamilitar.gov.co</v>
      </c>
      <c r="P301">
        <v>1343</v>
      </c>
      <c r="Q301">
        <f>VLOOKUP(C301,'directorio 3 ago 26'!$A$2:$K$658,7,FALSE)</f>
        <v>0</v>
      </c>
      <c r="R301">
        <v>1343</v>
      </c>
      <c r="T301" t="str">
        <f>VLOOKUP(A301,'directorio 3 ago 26'!$A$2:$J$658,9,FALSE)</f>
        <v xml:space="preserve"> Carrera 48 No. 45 - 58 Piso 1 /Barrio Calendaria 
Instalaciones Policia Metropolitana Valle de Aburra</v>
      </c>
      <c r="V301" t="str">
        <f>VLOOKUP(A301,'directorio 3 ago 26'!$A$2:$J$658,10,FALSE)</f>
        <v>LUNES A VIERNES DE
08:00 A 18:00 HORAS</v>
      </c>
    </row>
    <row r="302" spans="1:22" x14ac:dyDescent="0.35">
      <c r="A302" s="10" t="s">
        <v>1288</v>
      </c>
      <c r="B302" s="10" t="s">
        <v>1288</v>
      </c>
      <c r="G302" t="str">
        <f>VLOOKUP(A302,'directorio 3 ago 26'!$A$2:$J$658,3,FALSE)</f>
        <v>Fiscalía 2212 Penal Militar y Policial Delegada ante Juez Penal Militar y Policial de Conocimiento Especializado</v>
      </c>
      <c r="I302" t="str">
        <f>VLOOKUP(A302,'directorio 3 ago 26'!$A$2:$J$658,4,FALSE)</f>
        <v>Pasto</v>
      </c>
      <c r="K302" t="str">
        <f>VLOOKUP(A302,'directorio 3 ago 26'!$A$2:$J$658,5,FALSE)</f>
        <v>Nariño</v>
      </c>
      <c r="M302">
        <f>VLOOKUP(Tabla22[[#This Row],[dptoTxt2]],dane!$A$2:$B$32,2,FALSE)</f>
        <v>52</v>
      </c>
      <c r="N302" t="str">
        <f t="shared" si="0"/>
        <v>fiscalia2212coes@justiciamilitar.gov.co</v>
      </c>
      <c r="P302">
        <v>0</v>
      </c>
      <c r="Q302" t="e">
        <f>VLOOKUP(C302,'directorio 3 ago 26'!$A$2:$K$658,7,FALSE)</f>
        <v>#N/A</v>
      </c>
      <c r="R302"/>
      <c r="T302" t="str">
        <f>VLOOKUP(A302,'directorio 3 ago 26'!$A$2:$J$658,9,FALSE)</f>
        <v xml:space="preserve">Grupo de Caballería Mecanizado No 4 “Juan del Corral” Vereda Garrido Rionegro – Antioquia </v>
      </c>
      <c r="V302" t="str">
        <f>VLOOKUP(A302,'directorio 3 ago 26'!$A$2:$J$658,10,FALSE)</f>
        <v>LUNES A VIERNES DE
08:00 A 18:00 HORAS</v>
      </c>
    </row>
    <row r="303" spans="1:22" x14ac:dyDescent="0.35">
      <c r="A303" s="10" t="s">
        <v>1294</v>
      </c>
      <c r="B303" s="10" t="s">
        <v>1294</v>
      </c>
      <c r="G303" t="str">
        <f>VLOOKUP(A303,'directorio 3 ago 26'!$A$2:$J$658,3,FALSE)</f>
        <v>Fiscalía 2225 Penal Militar y Policial Delegada ante Juez Penal Militar y Policial de Conocimiento Especializado</v>
      </c>
      <c r="I303" t="str">
        <f>VLOOKUP(A303,'directorio 3 ago 26'!$A$2:$J$658,4,FALSE)</f>
        <v>Barranquilla</v>
      </c>
      <c r="K303" t="str">
        <f>VLOOKUP(A303,'directorio 3 ago 26'!$A$2:$J$658,5,FALSE)</f>
        <v>Atlántico</v>
      </c>
      <c r="M303">
        <f>VLOOKUP(Tabla22[[#This Row],[dptoTxt2]],dane!$A$2:$B$32,2,FALSE)</f>
        <v>8</v>
      </c>
      <c r="N303" t="str">
        <f t="shared" si="0"/>
        <v>fiscalia2225coes@justiciamilitar.gov.co</v>
      </c>
      <c r="P303">
        <v>1204</v>
      </c>
      <c r="Q303" t="e">
        <f>VLOOKUP(C303,'directorio 3 ago 26'!$A$2:$K$658,7,FALSE)</f>
        <v>#N/A</v>
      </c>
      <c r="R303">
        <v>1204</v>
      </c>
      <c r="T303" t="str">
        <f>VLOOKUP(A303,'directorio 3 ago 26'!$A$2:$J$658,9,FALSE)</f>
        <v>Carrera 46 No. 20 C - 01 (Puente Aranda)
Cantón Militar Occidental “Coronel Francisco José de Caldas”</v>
      </c>
      <c r="V303" t="str">
        <f>VLOOKUP(A303,'directorio 3 ago 26'!$A$2:$J$658,10,FALSE)</f>
        <v>LUNES A VIERNES DE
08:00 A 17:00 HORAS</v>
      </c>
    </row>
    <row r="304" spans="1:22" x14ac:dyDescent="0.35">
      <c r="A304" s="10" t="s">
        <v>1296</v>
      </c>
      <c r="B304" s="10" t="s">
        <v>1296</v>
      </c>
      <c r="G304" t="str">
        <f>VLOOKUP(A304,'directorio 3 ago 26'!$A$2:$J$658,3,FALSE)</f>
        <v>Fiscalía 2226 Penal Militar y Policial Delegada ante Juez Penal Militar y Policial de Conocimiento Especializado</v>
      </c>
      <c r="I304" t="str">
        <f>VLOOKUP(A304,'directorio 3 ago 26'!$A$2:$J$658,4,FALSE)</f>
        <v>Cartagena</v>
      </c>
      <c r="K304" t="str">
        <f>VLOOKUP(A304,'directorio 3 ago 26'!$A$2:$J$658,5,FALSE)</f>
        <v>Bolívar</v>
      </c>
      <c r="M304">
        <f>VLOOKUP(Tabla22[[#This Row],[dptoTxt2]],dane!$A$2:$B$32,2,FALSE)</f>
        <v>13</v>
      </c>
      <c r="N304" t="str">
        <f t="shared" si="0"/>
        <v>fiscalia2226coes@justiciamilitar.gov.co</v>
      </c>
      <c r="P304">
        <v>1205</v>
      </c>
      <c r="Q304" t="e">
        <f>VLOOKUP(C304,'directorio 3 ago 26'!$A$2:$K$658,7,FALSE)</f>
        <v>#N/A</v>
      </c>
      <c r="R304">
        <v>1205</v>
      </c>
      <c r="T304" t="str">
        <f>VLOOKUP(A304,'directorio 3 ago 26'!$A$2:$J$658,9,FALSE)</f>
        <v>Carrera 46 No. 20 C - 01 (Puente Aranda)
Cantón Militar Occidental “Coronel Francisco José de Caldas”</v>
      </c>
      <c r="V304" t="str">
        <f>VLOOKUP(A304,'directorio 3 ago 26'!$A$2:$J$658,10,FALSE)</f>
        <v>LUNES A VIERNES DE
08:00 A 17:00 HORAS</v>
      </c>
    </row>
    <row r="305" spans="1:22" x14ac:dyDescent="0.35">
      <c r="A305" s="10" t="s">
        <v>1299</v>
      </c>
      <c r="B305" t="str">
        <f t="shared" si="1"/>
        <v>fiscalia2227coes@justiciamilitar.gov.co/sfiscal2227coes@justiciamilitar.gov.co</v>
      </c>
      <c r="C305" s="10" t="s">
        <v>1301</v>
      </c>
      <c r="G305" t="str">
        <f>VLOOKUP(A305,'directorio 3 ago 26'!$A$2:$J$658,3,FALSE)</f>
        <v>Fiscalía 2227 Penal Militar y Policial Delegada ante Juez Penal Militar y Policial de Conocimiento Especializado</v>
      </c>
      <c r="I305" t="str">
        <f>VLOOKUP(A305,'directorio 3 ago 26'!$A$2:$J$658,4,FALSE)</f>
        <v>Cúcuta</v>
      </c>
      <c r="K305" t="str">
        <f>VLOOKUP(A305,'directorio 3 ago 26'!$A$2:$J$658,5,FALSE)</f>
        <v>Norte de Santander</v>
      </c>
      <c r="M305">
        <f>VLOOKUP(Tabla22[[#This Row],[dptoTxt2]],dane!$A$2:$B$32,2,FALSE)</f>
        <v>54</v>
      </c>
      <c r="N305" t="str">
        <f t="shared" si="0"/>
        <v>fiscalia2227coes@justiciamilitar.gov.co/sfiscal2227coes@justiciamilitar.gov.co</v>
      </c>
      <c r="P305">
        <v>1343</v>
      </c>
      <c r="Q305">
        <f>VLOOKUP(C305,'directorio 3 ago 26'!$A$2:$K$658,7,FALSE)</f>
        <v>1315</v>
      </c>
      <c r="R305" t="str">
        <f>_xlfn.CONCAT(Tabla22[[#This Row],[phone2]],"/",Tabla22[[#This Row],[phone3]])</f>
        <v>1343/1315</v>
      </c>
      <c r="T305" t="str">
        <f>VLOOKUP(A305,'directorio 3 ago 26'!$A$2:$J$658,9,FALSE)</f>
        <v>Carrera 46 No. 20 C - 01 (Puente Aranda)
Cantón Militar Occidental “Coronel Francisco José de Caldas”</v>
      </c>
      <c r="V305" t="str">
        <f>VLOOKUP(A305,'directorio 3 ago 26'!$A$2:$J$658,10,FALSE)</f>
        <v>LUNES A VIERNES DE
08:00 A 17:00 HORAS</v>
      </c>
    </row>
    <row r="306" spans="1:22" x14ac:dyDescent="0.35">
      <c r="A306" s="10" t="s">
        <v>1303</v>
      </c>
      <c r="B306" t="str">
        <f t="shared" si="1"/>
        <v>fiscalia2228coes@justiciamilitar.gov.co/sfiscal2228coes@justiciamilitar.gov.co</v>
      </c>
      <c r="C306" s="10" t="s">
        <v>1305</v>
      </c>
      <c r="G306" t="str">
        <f>VLOOKUP(A306,'directorio 3 ago 26'!$A$2:$J$658,3,FALSE)</f>
        <v>Fiscalía 2228 Penal Militar y Policial Delegada ante Juez Penal Militar y Policial de Conocimiento Especializado</v>
      </c>
      <c r="I306" t="str">
        <f>VLOOKUP(A306,'directorio 3 ago 26'!$A$2:$J$658,4,FALSE)</f>
        <v>Bucaramanga</v>
      </c>
      <c r="K306" t="str">
        <f>VLOOKUP(A306,'directorio 3 ago 26'!$A$2:$J$658,5,FALSE)</f>
        <v>Santander</v>
      </c>
      <c r="M306">
        <f>VLOOKUP(Tabla22[[#This Row],[dptoTxt2]],dane!$A$2:$B$32,2,FALSE)</f>
        <v>68</v>
      </c>
      <c r="N306" t="str">
        <f t="shared" si="0"/>
        <v>fiscalia2228coes@justiciamilitar.gov.co/sfiscal2228coes@justiciamilitar.gov.co</v>
      </c>
      <c r="P306">
        <v>1245</v>
      </c>
      <c r="Q306">
        <f>VLOOKUP(C306,'directorio 3 ago 26'!$A$2:$K$658,7,FALSE)</f>
        <v>1246</v>
      </c>
      <c r="R306" t="str">
        <f>_xlfn.CONCAT(Tabla22[[#This Row],[phone2]],"/",Tabla22[[#This Row],[phone3]])</f>
        <v>1245/1246</v>
      </c>
      <c r="T306" t="str">
        <f>VLOOKUP(A306,'directorio 3 ago 26'!$A$2:$J$658,9,FALSE)</f>
        <v>Carrera 46 No. 20 C - 01 (Puente Aranda)
Cantón Militar Occidental “Coronel Francisco José de Caldas”</v>
      </c>
      <c r="V306" t="str">
        <f>VLOOKUP(A306,'directorio 3 ago 26'!$A$2:$J$658,10,FALSE)</f>
        <v>LUNES A VIERNES DE
08:00 A 17:00 HORAS</v>
      </c>
    </row>
    <row r="307" spans="1:22" x14ac:dyDescent="0.35">
      <c r="A307" s="10" t="s">
        <v>1307</v>
      </c>
      <c r="B307" s="10" t="s">
        <v>1307</v>
      </c>
      <c r="G307" t="str">
        <f>VLOOKUP(A307,'directorio 3 ago 26'!$A$2:$J$658,3,FALSE)</f>
        <v>Fiscalía 2229 Penal Militar y Policial Delegada ante Juez Penal Militar y Policial de Conocimiento Especializado</v>
      </c>
      <c r="I307" t="str">
        <f>VLOOKUP(A307,'directorio 3 ago 26'!$A$2:$J$658,4,FALSE)</f>
        <v>Villavicencio</v>
      </c>
      <c r="K307" t="str">
        <f>VLOOKUP(A307,'directorio 3 ago 26'!$A$2:$J$658,5,FALSE)</f>
        <v>Meta</v>
      </c>
      <c r="M307">
        <f>VLOOKUP(Tabla22[[#This Row],[dptoTxt2]],dane!$A$2:$B$32,2,FALSE)</f>
        <v>50</v>
      </c>
      <c r="N307" t="str">
        <f t="shared" si="0"/>
        <v>fiscalia2229coes@justiciamilitar.gov.co</v>
      </c>
      <c r="P307">
        <v>1320</v>
      </c>
      <c r="Q307" t="e">
        <f>VLOOKUP(C307,'directorio 3 ago 26'!$A$2:$K$658,7,FALSE)</f>
        <v>#N/A</v>
      </c>
      <c r="R307">
        <v>1320</v>
      </c>
      <c r="T307" t="str">
        <f>VLOOKUP(A307,'directorio 3 ago 26'!$A$2:$J$658,9,FALSE)</f>
        <v>Carrera 46 No. 20 C - 01 (Puente Aranda)
Cantón Militar Occidental “Coronel Francisco José de Caldas”</v>
      </c>
      <c r="V307" t="str">
        <f>VLOOKUP(A307,'directorio 3 ago 26'!$A$2:$J$658,10,FALSE)</f>
        <v>LUNES A VIERNES DE
08:00 A 17:00 HORAS</v>
      </c>
    </row>
    <row r="308" spans="1:22" x14ac:dyDescent="0.35">
      <c r="A308" s="10" t="s">
        <v>1309</v>
      </c>
      <c r="B308" s="10" t="s">
        <v>1309</v>
      </c>
      <c r="G308" t="str">
        <f>VLOOKUP(A308,'directorio 3 ago 26'!$A$2:$J$658,3,FALSE)</f>
        <v>Fiscalía 2230 Penal Militar y Policial Delegada ante Juez Penal Militar y Policial de Conocimiento Especializado</v>
      </c>
      <c r="I308" t="str">
        <f>VLOOKUP(A308,'directorio 3 ago 26'!$A$2:$J$658,4,FALSE)</f>
        <v>Villavicencio</v>
      </c>
      <c r="K308" t="str">
        <f>VLOOKUP(A308,'directorio 3 ago 26'!$A$2:$J$658,5,FALSE)</f>
        <v>Meta</v>
      </c>
      <c r="M308">
        <f>VLOOKUP(Tabla22[[#This Row],[dptoTxt2]],dane!$A$2:$B$32,2,FALSE)</f>
        <v>50</v>
      </c>
      <c r="N308" t="str">
        <f t="shared" si="0"/>
        <v>fiscalia2230coes@justiciamilitar.gov.co</v>
      </c>
      <c r="P308">
        <v>1314</v>
      </c>
      <c r="Q308" t="e">
        <f>VLOOKUP(C308,'directorio 3 ago 26'!$A$2:$K$658,7,FALSE)</f>
        <v>#N/A</v>
      </c>
      <c r="R308">
        <v>1314</v>
      </c>
      <c r="T308" t="str">
        <f>VLOOKUP(A308,'directorio 3 ago 26'!$A$2:$J$658,9,FALSE)</f>
        <v>Carrera 46 No. 20 C - 01 (Puente Aranda)
Cantón Militar Occidental “Coronel Francisco José de Caldas”</v>
      </c>
      <c r="V308" t="str">
        <f>VLOOKUP(A308,'directorio 3 ago 26'!$A$2:$J$658,10,FALSE)</f>
        <v>LUNES A VIERNES DE
08:00 A 17:00 HORAS</v>
      </c>
    </row>
    <row r="309" spans="1:22" x14ac:dyDescent="0.35">
      <c r="A309" s="10" t="s">
        <v>1311</v>
      </c>
      <c r="B309" s="10" t="s">
        <v>1311</v>
      </c>
      <c r="G309" t="str">
        <f>VLOOKUP(A309,'directorio 3 ago 26'!$A$2:$J$658,3,FALSE)</f>
        <v>Fiscalía 2231 Penal Militar y Policial Delegada ante Juez Penal Militar y Policial de Conocimiento Especializado</v>
      </c>
      <c r="I309" t="str">
        <f>VLOOKUP(A309,'directorio 3 ago 26'!$A$2:$J$658,4,FALSE)</f>
        <v>Cartagena</v>
      </c>
      <c r="K309" t="str">
        <f>VLOOKUP(A309,'directorio 3 ago 26'!$A$2:$J$658,5,FALSE)</f>
        <v>Bolívar</v>
      </c>
      <c r="M309">
        <f>VLOOKUP(Tabla22[[#This Row],[dptoTxt2]],dane!$A$2:$B$32,2,FALSE)</f>
        <v>13</v>
      </c>
      <c r="N309" t="str">
        <f t="shared" si="0"/>
        <v>fiscalia2231coes@justiciamilitar.gov.co</v>
      </c>
      <c r="P309">
        <v>1362</v>
      </c>
      <c r="Q309" t="e">
        <f>VLOOKUP(C309,'directorio 3 ago 26'!$A$2:$K$658,7,FALSE)</f>
        <v>#N/A</v>
      </c>
      <c r="R309">
        <v>1362</v>
      </c>
      <c r="T309" t="str">
        <f>VLOOKUP(A309,'directorio 3 ago 26'!$A$2:$J$658,9,FALSE)</f>
        <v>Carrera 46 No. 20 C - 01 (Puente Aranda)
Cantón Militar Occidental “Coronel Francisco José de Caldas”</v>
      </c>
      <c r="V309" t="str">
        <f>VLOOKUP(A309,'directorio 3 ago 26'!$A$2:$J$658,10,FALSE)</f>
        <v>LUNES A VIERNES DE
08:00 A 17:00 HORAS</v>
      </c>
    </row>
    <row r="310" spans="1:22" x14ac:dyDescent="0.35">
      <c r="A310" s="10" t="s">
        <v>1323</v>
      </c>
      <c r="B310" t="str">
        <f t="shared" si="1"/>
        <v>fiscal2404con@justiciamilitar.gov.co/sffiscal2404conocimiento@justiciamilitar.gov.co</v>
      </c>
      <c r="C310" s="10" t="s">
        <v>1325</v>
      </c>
      <c r="G310" t="str">
        <f>VLOOKUP(A310,'directorio 3 ago 26'!$A$2:$J$658,3,FALSE)</f>
        <v xml:space="preserve">Fiscalía 2404 Penal Militar y Policial Delegada ante Juez Penal Militar y Policial de Conocimiento </v>
      </c>
      <c r="I310" t="str">
        <f>VLOOKUP(A310,'directorio 3 ago 26'!$A$2:$J$658,4,FALSE)</f>
        <v>Bogotá D.C.</v>
      </c>
      <c r="K310" t="str">
        <f>VLOOKUP(A310,'directorio 3 ago 26'!$A$2:$J$658,5,FALSE)</f>
        <v>Bogotá D.C.</v>
      </c>
      <c r="M310">
        <f>VLOOKUP(Tabla22[[#This Row],[dptoTxt2]],dane!$A$2:$B$32,2,FALSE)</f>
        <v>11</v>
      </c>
      <c r="N310" t="str">
        <f t="shared" si="0"/>
        <v>fiscal2404con@justiciamilitar.gov.co/sffiscal2404conocimiento@justiciamilitar.gov.co</v>
      </c>
      <c r="P310">
        <v>2367</v>
      </c>
      <c r="Q310">
        <f>VLOOKUP(C310,'directorio 3 ago 26'!$A$2:$K$658,7,FALSE)</f>
        <v>0</v>
      </c>
      <c r="R310">
        <v>2367</v>
      </c>
      <c r="T310" t="str">
        <f>VLOOKUP(A310,'directorio 3 ago 26'!$A$2:$J$658,9,FALSE)</f>
        <v>Fuerte Militar de Tolemaida Piso 2 - Supermercado Colsubsidio - Centro Comercial Serviya</v>
      </c>
      <c r="V310" t="str">
        <f>VLOOKUP(A310,'directorio 3 ago 26'!$A$2:$J$658,10,FALSE)</f>
        <v>LUNES A VIERNES DE
08:00 A 18:00 HORAS</v>
      </c>
    </row>
    <row r="311" spans="1:22" x14ac:dyDescent="0.35">
      <c r="A311" s="10" t="s">
        <v>1333</v>
      </c>
      <c r="B311" t="str">
        <f t="shared" si="1"/>
        <v>fiscalia2407con@justiciamilitar.gov.co/sfiscal2407con@justiciamilitar.gov.co</v>
      </c>
      <c r="C311" s="10" t="s">
        <v>1335</v>
      </c>
      <c r="G311" t="str">
        <f>VLOOKUP(A311,'directorio 3 ago 26'!$A$2:$J$658,3,FALSE)</f>
        <v xml:space="preserve">Fiscalía 2407 Penal Militar y Policial Delegada ante Juez Penal Militar y Policial de Conocimiento </v>
      </c>
      <c r="I311" t="str">
        <f>VLOOKUP(A311,'directorio 3 ago 26'!$A$2:$J$658,4,FALSE)</f>
        <v>Bogotá D.C.</v>
      </c>
      <c r="K311" t="str">
        <f>VLOOKUP(A311,'directorio 3 ago 26'!$A$2:$J$658,5,FALSE)</f>
        <v>Bogotá D.C.</v>
      </c>
      <c r="M311">
        <f>VLOOKUP(Tabla22[[#This Row],[dptoTxt2]],dane!$A$2:$B$32,2,FALSE)</f>
        <v>11</v>
      </c>
      <c r="N311" t="str">
        <f t="shared" si="0"/>
        <v>fiscalia2407con@justiciamilitar.gov.co/sfiscal2407con@justiciamilitar.gov.co</v>
      </c>
      <c r="P311">
        <v>0</v>
      </c>
      <c r="Q311">
        <f>VLOOKUP(C311,'directorio 3 ago 26'!$A$2:$K$658,7,FALSE)</f>
        <v>0</v>
      </c>
      <c r="R311"/>
      <c r="T311" t="str">
        <f>VLOOKUP(A311,'directorio 3 ago 26'!$A$2:$J$658,9,FALSE)</f>
        <v>Carrera 16 No. 21-300. Batallón Tenerife</v>
      </c>
      <c r="V311" t="str">
        <f>VLOOKUP(A311,'directorio 3 ago 26'!$A$2:$J$658,10,FALSE)</f>
        <v>LUNES A VIERNES DE
08:00 A 18:00 HORAS</v>
      </c>
    </row>
    <row r="312" spans="1:22" x14ac:dyDescent="0.35">
      <c r="A312" s="10" t="s">
        <v>1398</v>
      </c>
      <c r="B312" s="10" t="s">
        <v>1398</v>
      </c>
      <c r="G312" t="str">
        <f>VLOOKUP(A312,'directorio 3 ago 26'!$A$2:$J$658,3,FALSE)</f>
        <v xml:space="preserve">Fiscalía 2437 Penal Militar y Policial Delegada ante Juez Penal Militar y Policial de Conocimiento </v>
      </c>
      <c r="I312" t="str">
        <f>VLOOKUP(A312,'directorio 3 ago 26'!$A$2:$J$658,4,FALSE)</f>
        <v>Popayán</v>
      </c>
      <c r="K312" t="str">
        <f>VLOOKUP(A312,'directorio 3 ago 26'!$A$2:$J$658,5,FALSE)</f>
        <v>Cauca</v>
      </c>
      <c r="M312">
        <f>VLOOKUP(Tabla22[[#This Row],[dptoTxt2]],dane!$A$2:$B$32,2,FALSE)</f>
        <v>19</v>
      </c>
      <c r="N312" t="str">
        <f t="shared" si="0"/>
        <v>fiscalia2437con@justiciamilitar.gov.co</v>
      </c>
      <c r="P312">
        <v>2207</v>
      </c>
      <c r="Q312" t="e">
        <f>VLOOKUP(C312,'directorio 3 ago 26'!$A$2:$K$658,7,FALSE)</f>
        <v>#N/A</v>
      </c>
      <c r="R312">
        <v>2207</v>
      </c>
      <c r="T312" t="str">
        <f>VLOOKUP(A312,'directorio 3 ago 26'!$A$2:$J$658,9,FALSE)</f>
        <v xml:space="preserve">Carrera 76 No. 50-175, Barrio los Colores.
Canton Militar Cuarta Brigada. </v>
      </c>
      <c r="V312" t="str">
        <f>VLOOKUP(A312,'directorio 3 ago 26'!$A$2:$J$658,10,FALSE)</f>
        <v>LUNES A VIERNES DE
08:00 A 17:00 HORAS</v>
      </c>
    </row>
    <row r="313" spans="1:22" x14ac:dyDescent="0.35">
      <c r="A313" s="10" t="s">
        <v>1400</v>
      </c>
      <c r="B313" t="str">
        <f t="shared" si="1"/>
        <v>fiscalia2438con@justiciamilitar.gov.co/sfiscal2483con@justiciamilitar.gov.co</v>
      </c>
      <c r="C313" s="10" t="s">
        <v>1402</v>
      </c>
      <c r="G313" t="str">
        <f>VLOOKUP(A313,'directorio 3 ago 26'!$A$2:$J$658,3,FALSE)</f>
        <v xml:space="preserve">Fiscalía 2438 Penal Militar y Policial Delegada ante Juez Penal Militar y Policial de Conocimiento </v>
      </c>
      <c r="I313" t="str">
        <f>VLOOKUP(A313,'directorio 3 ago 26'!$A$2:$J$658,4,FALSE)</f>
        <v>Ipiales</v>
      </c>
      <c r="K313" t="str">
        <f>VLOOKUP(A313,'directorio 3 ago 26'!$A$2:$J$658,5,FALSE)</f>
        <v>Nariño</v>
      </c>
      <c r="M313">
        <f>VLOOKUP(Tabla22[[#This Row],[dptoTxt2]],dane!$A$2:$B$32,2,FALSE)</f>
        <v>52</v>
      </c>
      <c r="N313" t="str">
        <f t="shared" si="0"/>
        <v>fiscalia2438con@justiciamilitar.gov.co/sfiscal2483con@justiciamilitar.gov.co</v>
      </c>
      <c r="P313">
        <v>0</v>
      </c>
      <c r="Q313">
        <f>VLOOKUP(C313,'directorio 3 ago 26'!$A$2:$K$658,7,FALSE)</f>
        <v>0</v>
      </c>
      <c r="R313"/>
      <c r="T313" t="str">
        <f>VLOOKUP(A313,'directorio 3 ago 26'!$A$2:$J$658,9,FALSE)</f>
        <v>Calle 48 No. 45-58 Comando de Policía Metropolitana del Valle de Aburrá</v>
      </c>
      <c r="V313" t="str">
        <f>VLOOKUP(A313,'directorio 3 ago 26'!$A$2:$J$658,10,FALSE)</f>
        <v>LUNES A VIERNES DE
08:00 A 17:00 HORAS</v>
      </c>
    </row>
    <row r="314" spans="1:22" x14ac:dyDescent="0.35">
      <c r="A314" s="10" t="s">
        <v>1404</v>
      </c>
      <c r="B314" t="str">
        <f t="shared" si="1"/>
        <v>fiscalia2439con@justiciamilitar.gov.co/sfiscal2439con@justiciamilitar.gov.co</v>
      </c>
      <c r="C314" s="10" t="s">
        <v>1408</v>
      </c>
      <c r="G314" t="str">
        <f>VLOOKUP(A314,'directorio 3 ago 26'!$A$2:$J$658,3,FALSE)</f>
        <v xml:space="preserve">Fiscalía 2439 Penal Militar y Policial Delegada ante Juez Penal Militar y Policial de Conocimiento </v>
      </c>
      <c r="I314" t="str">
        <f>VLOOKUP(A314,'directorio 3 ago 26'!$A$2:$J$658,4,FALSE)</f>
        <v>Neiva</v>
      </c>
      <c r="K314" t="str">
        <f>VLOOKUP(A314,'directorio 3 ago 26'!$A$2:$J$658,5,FALSE)</f>
        <v>Huila</v>
      </c>
      <c r="M314">
        <f>VLOOKUP(Tabla22[[#This Row],[dptoTxt2]],dane!$A$2:$B$32,2,FALSE)</f>
        <v>41</v>
      </c>
      <c r="N314" t="str">
        <f t="shared" si="0"/>
        <v>fiscalia2439con@justiciamilitar.gov.co/sfiscal2439con@justiciamilitar.gov.co</v>
      </c>
      <c r="P314">
        <v>0</v>
      </c>
      <c r="Q314">
        <f>VLOOKUP(C314,'directorio 3 ago 26'!$A$2:$K$658,7,FALSE)</f>
        <v>0</v>
      </c>
      <c r="R314"/>
      <c r="T314" t="str">
        <f>VLOOKUP(A314,'directorio 3 ago 26'!$A$2:$J$658,9,FALSE)</f>
        <v xml:space="preserve">Calle 71 # 65-20 Medellín Departamento de Policía de Antioquia </v>
      </c>
      <c r="V314" t="str">
        <f>VLOOKUP(A314,'directorio 3 ago 26'!$A$2:$J$658,10,FALSE)</f>
        <v>LUNES A VIERNES DE
08:00 A 17:00 HORAS</v>
      </c>
    </row>
    <row r="315" spans="1:22" x14ac:dyDescent="0.35">
      <c r="A315" s="10" t="s">
        <v>1410</v>
      </c>
      <c r="B315" t="str">
        <f t="shared" si="1"/>
        <v>fiscalia2440con@justiciamilitar.gov.co/sfiscal2440con@justiciamilitar.gov.co</v>
      </c>
      <c r="C315" s="10" t="s">
        <v>1412</v>
      </c>
      <c r="G315" t="str">
        <f>VLOOKUP(A315,'directorio 3 ago 26'!$A$2:$J$658,3,FALSE)</f>
        <v xml:space="preserve">Fiscalía 2440 Penal Militar y Policial Delegada ante Juez Penal Militar y Policial de Conocimiento </v>
      </c>
      <c r="I315" t="str">
        <f>VLOOKUP(A315,'directorio 3 ago 26'!$A$2:$J$658,4,FALSE)</f>
        <v>Bogotá D.C.</v>
      </c>
      <c r="K315" t="str">
        <f>VLOOKUP(A315,'directorio 3 ago 26'!$A$2:$J$658,5,FALSE)</f>
        <v>Bogotá D.C.</v>
      </c>
      <c r="M315">
        <f>VLOOKUP(Tabla22[[#This Row],[dptoTxt2]],dane!$A$2:$B$32,2,FALSE)</f>
        <v>11</v>
      </c>
      <c r="N315" t="str">
        <f t="shared" si="0"/>
        <v>fiscalia2440con@justiciamilitar.gov.co/sfiscal2440con@justiciamilitar.gov.co</v>
      </c>
      <c r="P315">
        <v>2202</v>
      </c>
      <c r="Q315">
        <f>VLOOKUP(C315,'directorio 3 ago 26'!$A$2:$K$658,7,FALSE)</f>
        <v>2203</v>
      </c>
      <c r="R315" t="str">
        <f>_xlfn.CONCAT(Tabla22[[#This Row],[phone2]],"/",Tabla22[[#This Row],[phone3]])</f>
        <v>2202/2203</v>
      </c>
      <c r="T315" t="str">
        <f>VLOOKUP(A315,'directorio 3 ago 26'!$A$2:$J$658,9,FALSE)</f>
        <v>Carrera 76 No. 50-175. Barrio los Colores, Cuarta Brigada</v>
      </c>
      <c r="V315" t="str">
        <f>VLOOKUP(A315,'directorio 3 ago 26'!$A$2:$J$658,10,FALSE)</f>
        <v>LUNES A VIERNES DE
08:00 A 17:00 HORAS</v>
      </c>
    </row>
    <row r="316" spans="1:22" x14ac:dyDescent="0.35">
      <c r="A316" s="10" t="s">
        <v>1414</v>
      </c>
      <c r="B316" t="str">
        <f t="shared" si="1"/>
        <v>fiscalia2441con@justiciamilitar.gov.co/sfiscal2441con@justiciamilitar.gov.co</v>
      </c>
      <c r="C316" s="10" t="s">
        <v>1416</v>
      </c>
      <c r="G316" t="str">
        <f>VLOOKUP(A316,'directorio 3 ago 26'!$A$2:$J$658,3,FALSE)</f>
        <v xml:space="preserve">Fiscalía 2441 Penal Militar y Policial Delegada ante Juez Penal Militar y Policial de Conocimiento </v>
      </c>
      <c r="I316" t="str">
        <f>VLOOKUP(A316,'directorio 3 ago 26'!$A$2:$J$658,4,FALSE)</f>
        <v>Buenaventura</v>
      </c>
      <c r="K316" t="str">
        <f>VLOOKUP(A316,'directorio 3 ago 26'!$A$2:$J$658,5,FALSE)</f>
        <v>Valle del Cauca</v>
      </c>
      <c r="M316">
        <f>VLOOKUP(Tabla22[[#This Row],[dptoTxt2]],dane!$A$2:$B$32,2,FALSE)</f>
        <v>76</v>
      </c>
      <c r="N316" t="str">
        <f t="shared" si="0"/>
        <v>fiscalia2441con@justiciamilitar.gov.co/sfiscal2441con@justiciamilitar.gov.co</v>
      </c>
      <c r="P316">
        <v>2204</v>
      </c>
      <c r="Q316">
        <f>VLOOKUP(C316,'directorio 3 ago 26'!$A$2:$K$658,7,FALSE)</f>
        <v>2205</v>
      </c>
      <c r="R316" t="str">
        <f>_xlfn.CONCAT(Tabla22[[#This Row],[phone2]],"/",Tabla22[[#This Row],[phone3]])</f>
        <v>2204/2205</v>
      </c>
      <c r="T316" t="str">
        <f>VLOOKUP(A316,'directorio 3 ago 26'!$A$2:$J$658,9,FALSE)</f>
        <v>Calle 50 entre Carreras 3 y 4. Antiguo Hotel Magdalena. Décima Cuarta Brigada.</v>
      </c>
      <c r="V316" t="str">
        <f>VLOOKUP(A316,'directorio 3 ago 26'!$A$2:$J$658,10,FALSE)</f>
        <v>LUNES A VIERNES DE
08:00 A 18:00 HORAS</v>
      </c>
    </row>
    <row r="317" spans="1:22" x14ac:dyDescent="0.35">
      <c r="A317" s="10" t="s">
        <v>1418</v>
      </c>
      <c r="B317" s="10" t="s">
        <v>1418</v>
      </c>
      <c r="G317" t="str">
        <f>VLOOKUP(A317,'directorio 3 ago 26'!$A$2:$J$658,3,FALSE)</f>
        <v xml:space="preserve">Fiscalía 2442 Penal Militar y Policial Delegada ante Juez Penal Militar y Policial de Conocimiento </v>
      </c>
      <c r="I317" t="str">
        <f>VLOOKUP(A317,'directorio 3 ago 26'!$A$2:$J$658,4,FALSE)</f>
        <v>Cali</v>
      </c>
      <c r="K317" t="str">
        <f>VLOOKUP(A317,'directorio 3 ago 26'!$A$2:$J$658,5,FALSE)</f>
        <v>Valle del Cauca</v>
      </c>
      <c r="M317">
        <f>VLOOKUP(Tabla22[[#This Row],[dptoTxt2]],dane!$A$2:$B$32,2,FALSE)</f>
        <v>76</v>
      </c>
      <c r="N317" t="str">
        <f t="shared" si="0"/>
        <v>fiscalia2442con@justiciamilitar.gov.co</v>
      </c>
      <c r="P317">
        <v>0</v>
      </c>
      <c r="Q317" t="e">
        <f>VLOOKUP(C317,'directorio 3 ago 26'!$A$2:$K$658,7,FALSE)</f>
        <v>#N/A</v>
      </c>
      <c r="R317"/>
      <c r="T317" t="str">
        <f>VLOOKUP(A317,'directorio 3 ago 26'!$A$2:$J$658,9,FALSE)</f>
        <v>Base Aérea "Arturo Lema Posada" Comando Aéreo de Combate No. 5 - Vereda La Bodega - Rionegro</v>
      </c>
      <c r="V317" t="str">
        <f>VLOOKUP(A317,'directorio 3 ago 26'!$A$2:$J$658,10,FALSE)</f>
        <v>LUNES A VIERNES DE
08:00 A 18:00 HORAS</v>
      </c>
    </row>
    <row r="318" spans="1:22" x14ac:dyDescent="0.35">
      <c r="A318" s="10" t="s">
        <v>1422</v>
      </c>
      <c r="B318" t="str">
        <f t="shared" si="1"/>
        <v>fiscalia2443con@justiciamilitar.gov.co/sfiscal2443con@justiciamilitar.gov.co</v>
      </c>
      <c r="C318" s="10" t="s">
        <v>1424</v>
      </c>
      <c r="G318" t="str">
        <f>VLOOKUP(A318,'directorio 3 ago 26'!$A$2:$J$658,3,FALSE)</f>
        <v xml:space="preserve">Fiscalía 2443 Penal Militar y Policial Delegada ante Juez Penal Militar y Policial de Conocimiento </v>
      </c>
      <c r="I318" t="str">
        <f>VLOOKUP(A318,'directorio 3 ago 26'!$A$2:$J$658,4,FALSE)</f>
        <v>Chiquinquirá</v>
      </c>
      <c r="K318" t="str">
        <f>VLOOKUP(A318,'directorio 3 ago 26'!$A$2:$J$658,5,FALSE)</f>
        <v>Boyacá</v>
      </c>
      <c r="M318">
        <f>VLOOKUP(Tabla22[[#This Row],[dptoTxt2]],dane!$A$2:$B$32,2,FALSE)</f>
        <v>15</v>
      </c>
      <c r="N318" t="str">
        <f t="shared" si="0"/>
        <v>fiscalia2443con@justiciamilitar.gov.co/sfiscal2443con@justiciamilitar.gov.co</v>
      </c>
      <c r="P318">
        <v>0</v>
      </c>
      <c r="Q318">
        <f>VLOOKUP(C318,'directorio 3 ago 26'!$A$2:$K$658,7,FALSE)</f>
        <v>0</v>
      </c>
      <c r="R318"/>
      <c r="T318" t="str">
        <f>VLOOKUP(A318,'directorio 3 ago 26'!$A$2:$J$658,9,FALSE)</f>
        <v xml:space="preserve">Base Aerea “Arturo Lema Posada” Comando Aéreo de Combate No 5 Vereda la Bodega </v>
      </c>
      <c r="V318" t="str">
        <f>VLOOKUP(A318,'directorio 3 ago 26'!$A$2:$J$658,10,FALSE)</f>
        <v>LUNES A VIERNES DE
08:00 A 17:00 HORAS</v>
      </c>
    </row>
    <row r="319" spans="1:22" x14ac:dyDescent="0.35">
      <c r="A319" s="10" t="s">
        <v>1426</v>
      </c>
      <c r="B319" t="str">
        <f t="shared" si="1"/>
        <v>fiscalia2444con@justiciamilitar.gov.co/sfiscal2444con@justiciamilitar.gov.co</v>
      </c>
      <c r="C319" s="10" t="s">
        <v>1429</v>
      </c>
      <c r="G319" t="str">
        <f>VLOOKUP(A319,'directorio 3 ago 26'!$A$2:$J$658,3,FALSE)</f>
        <v xml:space="preserve">Fiscalía 2444 Penal Militar y Policial Delegada ante Juez Penal Militar y Policial de Conocimiento </v>
      </c>
      <c r="I319" t="str">
        <f>VLOOKUP(A319,'directorio 3 ago 26'!$A$2:$J$658,4,FALSE)</f>
        <v>Tolemaida</v>
      </c>
      <c r="K319" t="str">
        <f>VLOOKUP(A319,'directorio 3 ago 26'!$A$2:$J$658,5,FALSE)</f>
        <v>Cundinamarca</v>
      </c>
      <c r="M319">
        <f>VLOOKUP(Tabla22[[#This Row],[dptoTxt2]],dane!$A$2:$B$32,2,FALSE)</f>
        <v>25</v>
      </c>
      <c r="N319" t="str">
        <f t="shared" si="0"/>
        <v>fiscalia2444con@justiciamilitar.gov.co/sfiscal2444con@justiciamilitar.gov.co</v>
      </c>
      <c r="P319">
        <v>0</v>
      </c>
      <c r="Q319">
        <f>VLOOKUP(C319,'directorio 3 ago 26'!$A$2:$K$658,7,FALSE)</f>
        <v>0</v>
      </c>
      <c r="R319"/>
      <c r="T319" t="str">
        <f>VLOOKUP(A319,'directorio 3 ago 26'!$A$2:$J$658,9,FALSE)</f>
        <v>Calle 29 No. 1-60 Barrio: Cristo Rey
Instalaciones Comando Departamento de Policía Chocó, Bloque Administrativo, Piso 3 Área Jurídica</v>
      </c>
      <c r="V319" t="str">
        <f>VLOOKUP(A319,'directorio 3 ago 26'!$A$2:$J$658,10,FALSE)</f>
        <v>LUNES A VIERNES DE
08:00 A 18:00 HORAS</v>
      </c>
    </row>
    <row r="320" spans="1:22" x14ac:dyDescent="0.35">
      <c r="A320" s="10" t="s">
        <v>1431</v>
      </c>
      <c r="B320" t="str">
        <f t="shared" si="1"/>
        <v>fiscalia2447con@justiciamilitar.gov.co/sfiscal2447con@justiciamilitar.gov.co</v>
      </c>
      <c r="C320" s="10" t="s">
        <v>1435</v>
      </c>
      <c r="G320" t="str">
        <f>VLOOKUP(A320,'directorio 3 ago 26'!$A$2:$J$658,3,FALSE)</f>
        <v xml:space="preserve">Fiscalía 2447 Penal Militar y Policial Delegada ante Juez Penal Militar y Policial de Conocimiento </v>
      </c>
      <c r="I320" t="str">
        <f>VLOOKUP(A320,'directorio 3 ago 26'!$A$2:$J$658,4,FALSE)</f>
        <v>Cali</v>
      </c>
      <c r="K320" t="str">
        <f>VLOOKUP(A320,'directorio 3 ago 26'!$A$2:$J$658,5,FALSE)</f>
        <v>Valle del Cauca</v>
      </c>
      <c r="M320">
        <f>VLOOKUP(Tabla22[[#This Row],[dptoTxt2]],dane!$A$2:$B$32,2,FALSE)</f>
        <v>76</v>
      </c>
      <c r="N320" t="str">
        <f t="shared" si="0"/>
        <v>fiscalia2447con@justiciamilitar.gov.co/sfiscal2447con@justiciamilitar.gov.co</v>
      </c>
      <c r="P320">
        <v>2241</v>
      </c>
      <c r="Q320">
        <f>VLOOKUP(C320,'directorio 3 ago 26'!$A$2:$K$658,7,FALSE)</f>
        <v>2245</v>
      </c>
      <c r="R320" t="str">
        <f>_xlfn.CONCAT(Tabla22[[#This Row],[phone2]],"/",Tabla22[[#This Row],[phone3]])</f>
        <v>2241/2245</v>
      </c>
      <c r="T320" t="str">
        <f>VLOOKUP(A320,'directorio 3 ago 26'!$A$2:$J$658,9,FALSE)</f>
        <v>KILOMETRO 4 VIA PACURITA BARRIO OBAPO BRIGADA 15</v>
      </c>
      <c r="V320" t="str">
        <f>VLOOKUP(A320,'directorio 3 ago 26'!$A$2:$J$658,10,FALSE)</f>
        <v>LUNES A VIERNES DE
08:00 A 18:00 HORAS</v>
      </c>
    </row>
    <row r="321" spans="1:22" x14ac:dyDescent="0.35">
      <c r="A321" s="10" t="s">
        <v>1466</v>
      </c>
      <c r="B321" t="str">
        <f t="shared" si="1"/>
        <v>fiscalia2466con@justiciamilitar.gov.co/sfiscal2466con@justiciamilitar.gov.co</v>
      </c>
      <c r="C321" s="10" t="s">
        <v>1470</v>
      </c>
      <c r="G321" t="str">
        <f>VLOOKUP(A321,'directorio 3 ago 26'!$A$2:$J$658,3,FALSE)</f>
        <v xml:space="preserve">Fiscalía 2466 Penal Militar y Policial Delegada ante Juez Penal Militar y Policial de Conocimiento </v>
      </c>
      <c r="I321" t="str">
        <f>VLOOKUP(A321,'directorio 3 ago 26'!$A$2:$J$658,4,FALSE)</f>
        <v>Quibdó</v>
      </c>
      <c r="K321" t="str">
        <f>VLOOKUP(A321,'directorio 3 ago 26'!$A$2:$J$658,5,FALSE)</f>
        <v>Chocó</v>
      </c>
      <c r="M321">
        <f>VLOOKUP(Tabla22[[#This Row],[dptoTxt2]],dane!$A$2:$B$32,2,FALSE)</f>
        <v>27</v>
      </c>
      <c r="N321" t="str">
        <f t="shared" si="0"/>
        <v>fiscalia2466con@justiciamilitar.gov.co/sfiscal2466con@justiciamilitar.gov.co</v>
      </c>
      <c r="P321">
        <v>0</v>
      </c>
      <c r="Q321">
        <f>VLOOKUP(C321,'directorio 3 ago 26'!$A$2:$K$658,7,FALSE)</f>
        <v>0</v>
      </c>
      <c r="R321"/>
      <c r="T321" t="str">
        <f>VLOOKUP(A321,'directorio 3 ago 26'!$A$2:$J$658,9,FALSE)</f>
        <v>Carrera 15 con Calle 7 Esquina 
Comando de Policía La Guajira</v>
      </c>
      <c r="V321" t="str">
        <f>VLOOKUP(A321,'directorio 3 ago 26'!$A$2:$J$658,10,FALSE)</f>
        <v>LUNES A VIERNES DE
08:00 A 18:00 HORAS</v>
      </c>
    </row>
    <row r="322" spans="1:22" x14ac:dyDescent="0.35">
      <c r="A322" s="10" t="s">
        <v>1525</v>
      </c>
      <c r="B322" s="10" t="s">
        <v>1525</v>
      </c>
      <c r="G322" t="str">
        <f>VLOOKUP(A322,'directorio 3 ago 26'!$A$2:$J$658,3,FALSE)</f>
        <v xml:space="preserve">Fiscalía 2486 Penal Militar y Policial Delegada ante Juez Penal Militar y Policial de Conocimiento </v>
      </c>
      <c r="I322" t="str">
        <f>VLOOKUP(A322,'directorio 3 ago 26'!$A$2:$J$658,4,FALSE)</f>
        <v>Buenavista</v>
      </c>
      <c r="K322" t="str">
        <f>VLOOKUP(A322,'directorio 3 ago 26'!$A$2:$J$658,5,FALSE)</f>
        <v>La Guajira</v>
      </c>
      <c r="M322">
        <f>VLOOKUP(Tabla22[[#This Row],[dptoTxt2]],dane!$A$2:$B$32,2,FALSE)</f>
        <v>44</v>
      </c>
      <c r="N322" t="str">
        <f t="shared" si="0"/>
        <v>fiscalia2486con@justiciamilitar.gov.co</v>
      </c>
      <c r="P322">
        <v>0</v>
      </c>
      <c r="Q322" t="e">
        <f>VLOOKUP(C322,'directorio 3 ago 26'!$A$2:$K$658,7,FALSE)</f>
        <v>#N/A</v>
      </c>
      <c r="R322"/>
      <c r="T322" t="str">
        <f>VLOOKUP(A322,'directorio 3 ago 26'!$A$2:$J$658,9,FALSE)</f>
        <v>Batallón de Artillería No 27 BG. LUIS ERNESTO ORDOÑES CASTILLO / Santana - Puerto Asís</v>
      </c>
      <c r="V322" t="str">
        <f>VLOOKUP(A322,'directorio 3 ago 26'!$A$2:$J$658,10,FALSE)</f>
        <v>LUNES A VIERNES DE
08:00 A 18:00 HORAS</v>
      </c>
    </row>
    <row r="323" spans="1:22" x14ac:dyDescent="0.35">
      <c r="A323" s="10" t="s">
        <v>1530</v>
      </c>
      <c r="B323" t="str">
        <f t="shared" si="1"/>
        <v>fiscalia2487con@justiciamilitar.gov.co/sfiscal2487con@justiciamilitar.gov.co</v>
      </c>
      <c r="C323" s="10" t="s">
        <v>1532</v>
      </c>
      <c r="G323" t="str">
        <f>VLOOKUP(A323,'directorio 3 ago 26'!$A$2:$J$658,3,FALSE)</f>
        <v xml:space="preserve">Fiscalía 2487 Penal Militar y Policial Delegada ante Juez Penal Militar y Policial de Conocimiento </v>
      </c>
      <c r="I323" t="str">
        <f>VLOOKUP(A323,'directorio 3 ago 26'!$A$2:$J$658,4,FALSE)</f>
        <v>Cúcuta</v>
      </c>
      <c r="K323" t="str">
        <f>VLOOKUP(A323,'directorio 3 ago 26'!$A$2:$J$658,5,FALSE)</f>
        <v>Norte de Santander</v>
      </c>
      <c r="M323">
        <f>VLOOKUP(Tabla22[[#This Row],[dptoTxt2]],dane!$A$2:$B$32,2,FALSE)</f>
        <v>54</v>
      </c>
      <c r="N323" t="str">
        <f t="shared" si="0"/>
        <v>fiscalia2487con@justiciamilitar.gov.co/sfiscal2487con@justiciamilitar.gov.co</v>
      </c>
      <c r="P323">
        <v>0</v>
      </c>
      <c r="Q323">
        <f>VLOOKUP(C323,'directorio 3 ago 26'!$A$2:$K$658,7,FALSE)</f>
        <v>0</v>
      </c>
      <c r="R323"/>
      <c r="T323" t="str">
        <f>VLOOKUP(A323,'directorio 3 ago 26'!$A$2:$J$658,9,FALSE)</f>
        <v>Calle 8 No. 8 - 56. Barrio: Centro / Comando de Policia Mocoa</v>
      </c>
      <c r="V323" t="str">
        <f>VLOOKUP(A323,'directorio 3 ago 26'!$A$2:$J$658,10,FALSE)</f>
        <v>LUNES A VIERNES DE
08:00 A 18:00 HORAS</v>
      </c>
    </row>
    <row r="324" spans="1:22" x14ac:dyDescent="0.35">
      <c r="A324" s="10" t="s">
        <v>1535</v>
      </c>
      <c r="B324" t="str">
        <f t="shared" si="1"/>
        <v>fiscalia2488con@justiciamilitar.gov.co/sfiscal2488con@justiciamilitar.gov.co</v>
      </c>
      <c r="C324" s="10" t="s">
        <v>1539</v>
      </c>
      <c r="G324" t="str">
        <f>VLOOKUP(A324,'directorio 3 ago 26'!$A$2:$J$658,3,FALSE)</f>
        <v xml:space="preserve">Fiscalía 2488 Penal Militar y Policial Delegada ante Juez Penal Militar y Policial de Conocimiento </v>
      </c>
      <c r="I324" t="str">
        <f>VLOOKUP(A324,'directorio 3 ago 26'!$A$2:$J$658,4,FALSE)</f>
        <v>Bucaramanga</v>
      </c>
      <c r="K324" t="str">
        <f>VLOOKUP(A324,'directorio 3 ago 26'!$A$2:$J$658,5,FALSE)</f>
        <v>Santander</v>
      </c>
      <c r="M324">
        <f>VLOOKUP(Tabla22[[#This Row],[dptoTxt2]],dane!$A$2:$B$32,2,FALSE)</f>
        <v>68</v>
      </c>
      <c r="N324" t="str">
        <f t="shared" si="0"/>
        <v>fiscalia2488con@justiciamilitar.gov.co/sfiscal2488con@justiciamilitar.gov.co</v>
      </c>
      <c r="P324">
        <v>0</v>
      </c>
      <c r="Q324">
        <f>VLOOKUP(C324,'directorio 3 ago 26'!$A$2:$K$658,7,FALSE)</f>
        <v>0</v>
      </c>
      <c r="R324"/>
      <c r="T324" t="str">
        <f>VLOOKUP(A324,'directorio 3 ago 26'!$A$2:$J$658,9,FALSE)</f>
        <v>Calle 10 A No. 11-40 Barrio: Juan 23, PISO 3 
Comando de Policía Caquetá</v>
      </c>
      <c r="V324" t="str">
        <f>VLOOKUP(A324,'directorio 3 ago 26'!$A$2:$J$658,10,FALSE)</f>
        <v>LUNES A VIERNES DE
08:00 A 18:00 HORAS</v>
      </c>
    </row>
    <row r="325" spans="1:22" x14ac:dyDescent="0.35">
      <c r="A325" s="10" t="s">
        <v>1541</v>
      </c>
      <c r="B325" s="10" t="s">
        <v>1541</v>
      </c>
      <c r="G325" t="str">
        <f>VLOOKUP(A325,'directorio 3 ago 26'!$A$2:$J$658,3,FALSE)</f>
        <v xml:space="preserve">Fiscalía 2489 Penal Militar y Policial Delegada ante Juez Penal Militar y Policial de Conocimiento </v>
      </c>
      <c r="I325" t="str">
        <f>VLOOKUP(A325,'directorio 3 ago 26'!$A$2:$J$658,4,FALSE)</f>
        <v>Villavicencio</v>
      </c>
      <c r="K325" t="str">
        <f>VLOOKUP(A325,'directorio 3 ago 26'!$A$2:$J$658,5,FALSE)</f>
        <v>Meta</v>
      </c>
      <c r="M325">
        <f>VLOOKUP(Tabla22[[#This Row],[dptoTxt2]],dane!$A$2:$B$32,2,FALSE)</f>
        <v>50</v>
      </c>
      <c r="N325" t="str">
        <f t="shared" si="0"/>
        <v>fiscalia2489con@justiciamilitar.gov.co</v>
      </c>
      <c r="P325">
        <v>1035</v>
      </c>
      <c r="Q325" t="e">
        <f>VLOOKUP(C325,'directorio 3 ago 26'!$A$2:$K$658,7,FALSE)</f>
        <v>#N/A</v>
      </c>
      <c r="R325">
        <v>1035</v>
      </c>
      <c r="T325" t="str">
        <f>VLOOKUP(A325,'directorio 3 ago 26'!$A$2:$J$658,9,FALSE)</f>
        <v>Carrera 46 No. 20 C - 01 (Puente Aranda)
Cantón Militar Occidental “Coronel Francisco José de Caldas”</v>
      </c>
      <c r="V325" t="str">
        <f>VLOOKUP(A325,'directorio 3 ago 26'!$A$2:$J$658,10,FALSE)</f>
        <v>LUNES A VIERNES DE
08:00 A 17:00 HORAS</v>
      </c>
    </row>
    <row r="326" spans="1:22" x14ac:dyDescent="0.35">
      <c r="A326" s="10" t="s">
        <v>1544</v>
      </c>
      <c r="B326" t="str">
        <f t="shared" si="1"/>
        <v>fiscalia2490con@justiciamilitar.gov.co/sfiscal2490con@justiciamilitar.gov.co</v>
      </c>
      <c r="C326" s="10" t="s">
        <v>1546</v>
      </c>
      <c r="G326" t="str">
        <f>VLOOKUP(A326,'directorio 3 ago 26'!$A$2:$J$658,3,FALSE)</f>
        <v xml:space="preserve">Fiscalía 2490 Penal Militar y Policial Delegada ante Juez Penal Militar y Policial de Conocimiento </v>
      </c>
      <c r="I326" t="str">
        <f>VLOOKUP(A326,'directorio 3 ago 26'!$A$2:$J$658,4,FALSE)</f>
        <v>Villavicencio</v>
      </c>
      <c r="K326" t="str">
        <f>VLOOKUP(A326,'directorio 3 ago 26'!$A$2:$J$658,5,FALSE)</f>
        <v>Meta</v>
      </c>
      <c r="M326">
        <f>VLOOKUP(Tabla22[[#This Row],[dptoTxt2]],dane!$A$2:$B$32,2,FALSE)</f>
        <v>50</v>
      </c>
      <c r="N326" t="str">
        <f t="shared" si="0"/>
        <v>fiscalia2490con@justiciamilitar.gov.co/sfiscal2490con@justiciamilitar.gov.co</v>
      </c>
      <c r="P326">
        <v>0</v>
      </c>
      <c r="Q326">
        <f>VLOOKUP(C326,'directorio 3 ago 26'!$A$2:$K$658,7,FALSE)</f>
        <v>1358</v>
      </c>
      <c r="R326"/>
      <c r="T326" t="str">
        <f>VLOOKUP(A326,'directorio 3 ago 26'!$A$2:$J$658,9,FALSE)</f>
        <v>Carrera 46 No. 20 C - 01 (Puente Aranda)
Cantón Militar Occidental “Coronel Francisco José de Caldas”</v>
      </c>
      <c r="V326" t="str">
        <f>VLOOKUP(A326,'directorio 3 ago 26'!$A$2:$J$658,10,FALSE)</f>
        <v>LUNES A VIERNES DE
08:00 A 17:00 HORAS</v>
      </c>
    </row>
    <row r="327" spans="1:22" x14ac:dyDescent="0.35">
      <c r="A327" s="10" t="s">
        <v>1548</v>
      </c>
      <c r="B327" s="10" t="s">
        <v>1548</v>
      </c>
      <c r="G327" t="str">
        <f>VLOOKUP(A327,'directorio 3 ago 26'!$A$2:$J$658,3,FALSE)</f>
        <v xml:space="preserve">Fiscalía 2491 Penal Militar y Policial Delegada ante Juez Penal Militar y Policial de Conocimiento </v>
      </c>
      <c r="I327" t="str">
        <f>VLOOKUP(A327,'directorio 3 ago 26'!$A$2:$J$658,4,FALSE)</f>
        <v>Saravena</v>
      </c>
      <c r="K327" t="str">
        <f>VLOOKUP(A327,'directorio 3 ago 26'!$A$2:$J$658,5,FALSE)</f>
        <v>Arauca</v>
      </c>
      <c r="M327">
        <f>VLOOKUP(Tabla22[[#This Row],[dptoTxt2]],dane!$A$2:$B$32,2,FALSE)</f>
        <v>81</v>
      </c>
      <c r="N327" t="str">
        <f t="shared" si="0"/>
        <v>fiscalia2491con@justiciamilitar.gov.co</v>
      </c>
      <c r="P327">
        <v>0</v>
      </c>
      <c r="Q327" t="e">
        <f>VLOOKUP(C327,'directorio 3 ago 26'!$A$2:$K$658,7,FALSE)</f>
        <v>#N/A</v>
      </c>
      <c r="R327"/>
      <c r="T327" t="str">
        <f>VLOOKUP(A327,'directorio 3 ago 26'!$A$2:$J$658,9,FALSE)</f>
        <v>Carrera 46 No. 20 C - 01 (Puente Aranda)
Cantón Militar Occidental “Coronel Francisco José de Caldas”</v>
      </c>
      <c r="V327" t="str">
        <f>VLOOKUP(A327,'directorio 3 ago 26'!$A$2:$J$658,10,FALSE)</f>
        <v>LUNES A VIERNES DE
08:00 A 17:00 HORAS</v>
      </c>
    </row>
    <row r="328" spans="1:22" x14ac:dyDescent="0.35">
      <c r="A328" s="10" t="s">
        <v>1551</v>
      </c>
      <c r="B328" t="str">
        <f t="shared" si="1"/>
        <v>fiscalia2492con@justiciamilitar.gov.co/sfiscal2492con@justiciamilitar.gov.co</v>
      </c>
      <c r="C328" s="10" t="s">
        <v>1553</v>
      </c>
      <c r="G328" t="str">
        <f>VLOOKUP(A328,'directorio 3 ago 26'!$A$2:$J$658,3,FALSE)</f>
        <v xml:space="preserve">Fiscalía 2492 Penal Militar y Policial Delegada ante Juez Penal Militar y Policial de Conocimiento </v>
      </c>
      <c r="I328" t="str">
        <f>VLOOKUP(A328,'directorio 3 ago 26'!$A$2:$J$658,4,FALSE)</f>
        <v>Arauca</v>
      </c>
      <c r="K328" t="str">
        <f>VLOOKUP(A328,'directorio 3 ago 26'!$A$2:$J$658,5,FALSE)</f>
        <v>Arauca</v>
      </c>
      <c r="M328">
        <f>VLOOKUP(Tabla22[[#This Row],[dptoTxt2]],dane!$A$2:$B$32,2,FALSE)</f>
        <v>81</v>
      </c>
      <c r="N328" t="str">
        <f t="shared" si="0"/>
        <v>fiscalia2492con@justiciamilitar.gov.co/sfiscal2492con@justiciamilitar.gov.co</v>
      </c>
      <c r="P328">
        <v>1300</v>
      </c>
      <c r="Q328">
        <f>VLOOKUP(C328,'directorio 3 ago 26'!$A$2:$K$658,7,FALSE)</f>
        <v>1301</v>
      </c>
      <c r="R328" t="str">
        <f>_xlfn.CONCAT(Tabla22[[#This Row],[phone2]],"/",Tabla22[[#This Row],[phone3]])</f>
        <v>1300/1301</v>
      </c>
      <c r="T328" t="str">
        <f>VLOOKUP(A328,'directorio 3 ago 26'!$A$2:$J$658,9,FALSE)</f>
        <v>Carrera 46 No. 20 C - 01 (Puente Aranda)
Cantón Militar Occidental “Coronel Francisco José de Caldas”</v>
      </c>
      <c r="V328" t="str">
        <f>VLOOKUP(A328,'directorio 3 ago 26'!$A$2:$J$658,10,FALSE)</f>
        <v>LUNES A VIERNES DE
08:00 A 17:00 HORAS</v>
      </c>
    </row>
    <row r="329" spans="1:22" x14ac:dyDescent="0.35">
      <c r="A329" s="10" t="s">
        <v>1555</v>
      </c>
      <c r="B329" t="str">
        <f t="shared" si="1"/>
        <v>fiscalia2493con@justiciamilitar.gov.co/sfiscal2493con@justiciamilitar.gov.co</v>
      </c>
      <c r="C329" s="10" t="s">
        <v>1557</v>
      </c>
      <c r="G329" t="str">
        <f>VLOOKUP(A329,'directorio 3 ago 26'!$A$2:$J$658,3,FALSE)</f>
        <v xml:space="preserve">Fiscalía 2493 Penal Militar y Policial Delegada ante Juez Penal Militar y Policial de Conocimiento </v>
      </c>
      <c r="I329" t="str">
        <f>VLOOKUP(A329,'directorio 3 ago 26'!$A$2:$J$658,4,FALSE)</f>
        <v>Yopal</v>
      </c>
      <c r="K329" t="str">
        <f>VLOOKUP(A329,'directorio 3 ago 26'!$A$2:$J$658,5,FALSE)</f>
        <v>Casanare</v>
      </c>
      <c r="M329">
        <f>VLOOKUP(Tabla22[[#This Row],[dptoTxt2]],dane!$A$2:$B$32,2,FALSE)</f>
        <v>85</v>
      </c>
      <c r="N329" t="str">
        <f t="shared" si="0"/>
        <v>fiscalia2493con@justiciamilitar.gov.co/sfiscal2493con@justiciamilitar.gov.co</v>
      </c>
      <c r="P329">
        <v>1353</v>
      </c>
      <c r="Q329">
        <f>VLOOKUP(C329,'directorio 3 ago 26'!$A$2:$K$658,7,FALSE)</f>
        <v>1354</v>
      </c>
      <c r="R329" t="str">
        <f>_xlfn.CONCAT(Tabla22[[#This Row],[phone2]],"/",Tabla22[[#This Row],[phone3]])</f>
        <v>1353/1354</v>
      </c>
      <c r="T329" t="str">
        <f>VLOOKUP(A329,'directorio 3 ago 26'!$A$2:$J$658,9,FALSE)</f>
        <v>Carrera 46 No. 20 C - 01 (Puente Aranda)
Cantón Militar Occidental “Coronel Francisco José de Caldas”</v>
      </c>
      <c r="V329" t="str">
        <f>VLOOKUP(A329,'directorio 3 ago 26'!$A$2:$J$658,10,FALSE)</f>
        <v>LUNES A VIERNES DE
08:00 A 17:00 HORAS</v>
      </c>
    </row>
    <row r="330" spans="1:22" x14ac:dyDescent="0.35">
      <c r="A330" s="10" t="s">
        <v>1559</v>
      </c>
      <c r="B330" s="10" t="s">
        <v>1559</v>
      </c>
      <c r="G330" t="str">
        <f>VLOOKUP(A330,'directorio 3 ago 26'!$A$2:$J$658,3,FALSE)</f>
        <v xml:space="preserve">Fiscalía 2494 Penal Militar y Policial Delegada ante Juez Penal Militar y Policial de Conocimiento </v>
      </c>
      <c r="I330" t="str">
        <f>VLOOKUP(A330,'directorio 3 ago 26'!$A$2:$J$658,4,FALSE)</f>
        <v>Yopal</v>
      </c>
      <c r="K330" t="str">
        <f>VLOOKUP(A330,'directorio 3 ago 26'!$A$2:$J$658,5,FALSE)</f>
        <v>Casanare</v>
      </c>
      <c r="M330">
        <f>VLOOKUP(Tabla22[[#This Row],[dptoTxt2]],dane!$A$2:$B$32,2,FALSE)</f>
        <v>85</v>
      </c>
      <c r="N330" t="str">
        <f t="shared" si="0"/>
        <v>fiscalia2494con@justiciamilitar.gov.co</v>
      </c>
      <c r="P330">
        <v>1324</v>
      </c>
      <c r="Q330" t="e">
        <f>VLOOKUP(C330,'directorio 3 ago 26'!$A$2:$K$658,7,FALSE)</f>
        <v>#N/A</v>
      </c>
      <c r="R330">
        <v>1324</v>
      </c>
      <c r="T330" t="str">
        <f>VLOOKUP(A330,'directorio 3 ago 26'!$A$2:$J$658,9,FALSE)</f>
        <v>Carrera 46 No. 20 C - 01 (Puente Aranda)
Cantón Militar Occidental “Coronel Francisco José de Caldas”</v>
      </c>
      <c r="V330" t="str">
        <f>VLOOKUP(A330,'directorio 3 ago 26'!$A$2:$J$658,10,FALSE)</f>
        <v>LUNES A VIERNES DE
08:00 A 17:00 HORAS</v>
      </c>
    </row>
    <row r="331" spans="1:22" x14ac:dyDescent="0.35">
      <c r="A331" s="10" t="s">
        <v>1562</v>
      </c>
      <c r="B331" t="str">
        <f t="shared" si="1"/>
        <v>fiscalia2495con@justiciamilitar.gov.co/sfiscal2495con@justiciamilitar.gov.co</v>
      </c>
      <c r="C331" s="10" t="s">
        <v>1564</v>
      </c>
      <c r="G331" t="str">
        <f>VLOOKUP(A331,'directorio 3 ago 26'!$A$2:$J$658,3,FALSE)</f>
        <v xml:space="preserve">Fiscalía 2495 Penal Militar y Policial Delegada ante Juez Penal Militar y Policial de Conocimiento </v>
      </c>
      <c r="I331" t="str">
        <f>VLOOKUP(A331,'directorio 3 ago 26'!$A$2:$J$658,4,FALSE)</f>
        <v>Puerto Carreño</v>
      </c>
      <c r="K331" t="str">
        <f>VLOOKUP(A331,'directorio 3 ago 26'!$A$2:$J$658,5,FALSE)</f>
        <v>Vichada</v>
      </c>
      <c r="M331">
        <f>VLOOKUP(Tabla22[[#This Row],[dptoTxt2]],dane!$A$2:$B$32,2,FALSE)</f>
        <v>99</v>
      </c>
      <c r="N331" t="str">
        <f t="shared" si="0"/>
        <v>fiscalia2495con@justiciamilitar.gov.co/sfiscal2495con@justiciamilitar.gov.co</v>
      </c>
      <c r="P331">
        <v>0</v>
      </c>
      <c r="Q331">
        <f>VLOOKUP(C331,'directorio 3 ago 26'!$A$2:$K$658,7,FALSE)</f>
        <v>0</v>
      </c>
      <c r="R331"/>
      <c r="T331" t="str">
        <f>VLOOKUP(A331,'directorio 3 ago 26'!$A$2:$J$658,9,FALSE)</f>
        <v>Calle 14 No. 32 - 00 Batallon de Ingenieros Caldas (Guardia) Detrás del estadio</v>
      </c>
      <c r="V331" t="str">
        <f>VLOOKUP(A331,'directorio 3 ago 26'!$A$2:$J$658,10,FALSE)</f>
        <v>LUNES A VIERNES DE
08:00 A 18:00 HORAS</v>
      </c>
    </row>
    <row r="332" spans="1:22" x14ac:dyDescent="0.35">
      <c r="A332" s="10" t="s">
        <v>1566</v>
      </c>
      <c r="B332" t="str">
        <f t="shared" si="1"/>
        <v>fiscalia2496con@justiciamilitar.gov.co/sfiscal2496con@justiciamilitar.gov.co</v>
      </c>
      <c r="C332" s="10" t="s">
        <v>1568</v>
      </c>
      <c r="G332" t="str">
        <f>VLOOKUP(A332,'directorio 3 ago 26'!$A$2:$J$658,3,FALSE)</f>
        <v xml:space="preserve">Fiscalía 2496 Penal Militar y Policial Delegada ante Juez Penal Militar y Policial de Conocimiento </v>
      </c>
      <c r="I332" t="str">
        <f>VLOOKUP(A332,'directorio 3 ago 26'!$A$2:$J$658,4,FALSE)</f>
        <v>San José del Guaviare</v>
      </c>
      <c r="K332" t="str">
        <f>VLOOKUP(A332,'directorio 3 ago 26'!$A$2:$J$658,5,FALSE)</f>
        <v>Guaviare</v>
      </c>
      <c r="M332">
        <f>VLOOKUP(Tabla22[[#This Row],[dptoTxt2]],dane!$A$2:$B$32,2,FALSE)</f>
        <v>95</v>
      </c>
      <c r="N332" t="str">
        <f t="shared" si="0"/>
        <v>fiscalia2496con@justiciamilitar.gov.co/sfiscal2496con@justiciamilitar.gov.co</v>
      </c>
      <c r="P332">
        <v>2460</v>
      </c>
      <c r="Q332">
        <f>VLOOKUP(C332,'directorio 3 ago 26'!$A$2:$K$658,7,FALSE)</f>
        <v>2461</v>
      </c>
      <c r="R332" t="str">
        <f>_xlfn.CONCAT(Tabla22[[#This Row],[phone2]],"/",Tabla22[[#This Row],[phone3]])</f>
        <v>2460/2461</v>
      </c>
      <c r="T332" t="str">
        <f>VLOOKUP(A332,'directorio 3 ago 26'!$A$2:$J$658,9,FALSE)</f>
        <v>Calle 5 No. 83-00 / Tercera Brigada - Cantón Militar Pichincha</v>
      </c>
      <c r="V332" t="str">
        <f>VLOOKUP(A332,'directorio 3 ago 26'!$A$2:$J$658,10,FALSE)</f>
        <v>LUNES A VIERNES DE
08:00 A 18:00 HORAS</v>
      </c>
    </row>
    <row r="333" spans="1:22" x14ac:dyDescent="0.35">
      <c r="A333" s="10" t="s">
        <v>1570</v>
      </c>
      <c r="B333" t="str">
        <f t="shared" si="1"/>
        <v>fiscalia2497con@justiciamilitar.gov.co/sfiscal2497con@justiciamilitar.gov.co</v>
      </c>
      <c r="C333" s="10" t="s">
        <v>1572</v>
      </c>
      <c r="G333" t="str">
        <f>VLOOKUP(A333,'directorio 3 ago 26'!$A$2:$J$658,3,FALSE)</f>
        <v xml:space="preserve">Fiscalía 2497 Penal Militar y Policial Delegada ante Juez Penal Militar y Policial de Conocimiento </v>
      </c>
      <c r="I333" t="str">
        <f>VLOOKUP(A333,'directorio 3 ago 26'!$A$2:$J$658,4,FALSE)</f>
        <v>San José del Guaviare</v>
      </c>
      <c r="K333" t="str">
        <f>VLOOKUP(A333,'directorio 3 ago 26'!$A$2:$J$658,5,FALSE)</f>
        <v>Guaviare</v>
      </c>
      <c r="M333">
        <f>VLOOKUP(Tabla22[[#This Row],[dptoTxt2]],dane!$A$2:$B$32,2,FALSE)</f>
        <v>95</v>
      </c>
      <c r="N333" t="str">
        <f t="shared" si="0"/>
        <v>fiscalia2497con@justiciamilitar.gov.co/sfiscal2497con@justiciamilitar.gov.co</v>
      </c>
      <c r="P333">
        <v>1344</v>
      </c>
      <c r="Q333">
        <f>VLOOKUP(C333,'directorio 3 ago 26'!$A$2:$K$658,7,FALSE)</f>
        <v>1345</v>
      </c>
      <c r="R333" t="str">
        <f>_xlfn.CONCAT(Tabla22[[#This Row],[phone2]],"/",Tabla22[[#This Row],[phone3]])</f>
        <v>1344/1345</v>
      </c>
      <c r="T333" t="str">
        <f>VLOOKUP(A333,'directorio 3 ago 26'!$A$2:$J$658,9,FALSE)</f>
        <v>Carrera 46 No. 20 C - 01 (Puente Aranda)
Cantón Militar Occidental “Coronel Francisco José de Caldas”</v>
      </c>
      <c r="V333" t="str">
        <f>VLOOKUP(A333,'directorio 3 ago 26'!$A$2:$J$658,10,FALSE)</f>
        <v>LUNES A VIERNES DE
08:00 A 17:00 HORAS</v>
      </c>
    </row>
    <row r="334" spans="1:22" x14ac:dyDescent="0.35">
      <c r="A334" s="10" t="s">
        <v>1574</v>
      </c>
      <c r="B334" t="str">
        <f t="shared" si="1"/>
        <v>fiscalia2498con@justiciamilitar.gov.co/sfiscal2498con@justiciamilitar.gov.co</v>
      </c>
      <c r="C334" s="10" t="s">
        <v>1577</v>
      </c>
      <c r="G334" t="str">
        <f>VLOOKUP(A334,'directorio 3 ago 26'!$A$2:$J$658,3,FALSE)</f>
        <v xml:space="preserve">Fiscalía 2498 Penal Militar y Policial Delegada ante Juez Penal Militar y Policial de Conocimiento </v>
      </c>
      <c r="I334" t="str">
        <f>VLOOKUP(A334,'directorio 3 ago 26'!$A$2:$J$658,4,FALSE)</f>
        <v>Leticia</v>
      </c>
      <c r="K334" t="str">
        <f>VLOOKUP(A334,'directorio 3 ago 26'!$A$2:$J$658,5,FALSE)</f>
        <v>Amazonas</v>
      </c>
      <c r="M334">
        <f>VLOOKUP(Tabla22[[#This Row],[dptoTxt2]],dane!$A$2:$B$32,2,FALSE)</f>
        <v>91</v>
      </c>
      <c r="N334" t="str">
        <f t="shared" si="0"/>
        <v>fiscalia2498con@justiciamilitar.gov.co/sfiscal2498con@justiciamilitar.gov.co</v>
      </c>
      <c r="P334">
        <v>2418</v>
      </c>
      <c r="Q334">
        <f>VLOOKUP(C334,'directorio 3 ago 26'!$A$2:$K$658,7,FALSE)</f>
        <v>2419</v>
      </c>
      <c r="R334" t="str">
        <f>_xlfn.CONCAT(Tabla22[[#This Row],[phone2]],"/",Tabla22[[#This Row],[phone3]])</f>
        <v>2418/2419</v>
      </c>
      <c r="T334" t="str">
        <f>VLOOKUP(A334,'directorio 3 ago 26'!$A$2:$J$658,9,FALSE)</f>
        <v>Calle 12 No. 8 - 122. Barrio: Ancon. Instalaciones Quinta División</v>
      </c>
      <c r="V334" t="str">
        <f>VLOOKUP(A334,'directorio 3 ago 26'!$A$2:$J$658,10,FALSE)</f>
        <v>LUNES A VIERNES DE
08:00 A 18:00 HORAS</v>
      </c>
    </row>
    <row r="335" spans="1:22" x14ac:dyDescent="0.35">
      <c r="A335" s="10" t="s">
        <v>1579</v>
      </c>
      <c r="B335" t="str">
        <f t="shared" si="1"/>
        <v>fiscalia2499con@justiciamilitar.gov.co/sfiscal2499con@justiciamilitar.gov.co</v>
      </c>
      <c r="C335" s="10" t="s">
        <v>1581</v>
      </c>
      <c r="G335" t="str">
        <f>VLOOKUP(A335,'directorio 3 ago 26'!$A$2:$J$658,3,FALSE)</f>
        <v xml:space="preserve">Fiscalía 2499 Penal Militar y Policial Delegada ante Juez Penal Militar y Policial de Conocimiento </v>
      </c>
      <c r="I335" t="str">
        <f>VLOOKUP(A335,'directorio 3 ago 26'!$A$2:$J$658,4,FALSE)</f>
        <v>Santana</v>
      </c>
      <c r="K335" t="str">
        <f>VLOOKUP(A335,'directorio 3 ago 26'!$A$2:$J$658,5,FALSE)</f>
        <v>Putumayo</v>
      </c>
      <c r="M335">
        <f>VLOOKUP(Tabla22[[#This Row],[dptoTxt2]],dane!$A$2:$B$32,2,FALSE)</f>
        <v>86</v>
      </c>
      <c r="N335" t="str">
        <f t="shared" si="0"/>
        <v>fiscalia2499con@justiciamilitar.gov.co/sfiscal2499con@justiciamilitar.gov.co</v>
      </c>
      <c r="P335">
        <v>0</v>
      </c>
      <c r="Q335">
        <f>VLOOKUP(C335,'directorio 3 ago 26'!$A$2:$K$658,7,FALSE)</f>
        <v>0</v>
      </c>
      <c r="R335"/>
      <c r="T335" t="str">
        <f>VLOOKUP(A335,'directorio 3 ago 26'!$A$2:$J$658,9,FALSE)</f>
        <v>Carrera 76 No. 50-175 Barrio: Los Colores. Instalaciones Cuarta Brigada</v>
      </c>
      <c r="V335" t="str">
        <f>VLOOKUP(A335,'directorio 3 ago 26'!$A$2:$J$658,10,FALSE)</f>
        <v>LUNES A VIERNES DE
08:00 A 18:00 HORAS</v>
      </c>
    </row>
    <row r="336" spans="1:22" x14ac:dyDescent="0.35">
      <c r="A336" s="10" t="s">
        <v>1583</v>
      </c>
      <c r="B336" t="str">
        <f t="shared" si="1"/>
        <v>fiscalia24100con@justiciamilitar.gov.co/sfiscal24100con@justiciamilitar.gov.co</v>
      </c>
      <c r="C336" s="10" t="s">
        <v>1585</v>
      </c>
      <c r="G336" t="str">
        <f>VLOOKUP(A336,'directorio 3 ago 26'!$A$2:$J$658,3,FALSE)</f>
        <v xml:space="preserve">Fiscalía 24100 Penal Militar y Policial Delegada ante Juez Penal Militar y Policial de Conocimiento </v>
      </c>
      <c r="I336" t="str">
        <f>VLOOKUP(A336,'directorio 3 ago 26'!$A$2:$J$658,4,FALSE)</f>
        <v>Mocoa</v>
      </c>
      <c r="K336" t="str">
        <f>VLOOKUP(A336,'directorio 3 ago 26'!$A$2:$J$658,5,FALSE)</f>
        <v>Putumayo</v>
      </c>
      <c r="M336">
        <f>VLOOKUP(Tabla22[[#This Row],[dptoTxt2]],dane!$A$2:$B$32,2,FALSE)</f>
        <v>86</v>
      </c>
      <c r="N336" t="str">
        <f t="shared" si="0"/>
        <v>fiscalia24100con@justiciamilitar.gov.co/sfiscal24100con@justiciamilitar.gov.co</v>
      </c>
      <c r="P336">
        <v>0</v>
      </c>
      <c r="Q336">
        <f>VLOOKUP(C336,'directorio 3 ago 26'!$A$2:$K$658,7,FALSE)</f>
        <v>0</v>
      </c>
      <c r="R336"/>
      <c r="T336" t="str">
        <f>VLOOKUP(A336,'directorio 3 ago 26'!$A$2:$J$658,9,FALSE)</f>
        <v>Carretera Nacional-Corregimiento Buenavista Grupo De Caballería Mecanizado No. 2. "Cr. Juan José Rondón".  Municipio Distracción.</v>
      </c>
      <c r="V336" t="str">
        <f>VLOOKUP(A336,'directorio 3 ago 26'!$A$2:$J$658,10,FALSE)</f>
        <v>LUNES A VIERNES DE
08:00 A 18:00 HORAS</v>
      </c>
    </row>
    <row r="337" spans="1:22" x14ac:dyDescent="0.35">
      <c r="A337" s="10" t="s">
        <v>1587</v>
      </c>
      <c r="B337" t="str">
        <f t="shared" si="1"/>
        <v>fiscalia24101con@justiciamilitar.gov.co/sfiscal24101con@justiciamilitar.gov.co</v>
      </c>
      <c r="C337" s="10" t="s">
        <v>1590</v>
      </c>
      <c r="G337" t="str">
        <f>VLOOKUP(A337,'directorio 3 ago 26'!$A$2:$J$658,3,FALSE)</f>
        <v xml:space="preserve">Fiscalía 24101 Penal Militar y Policial Delegada ante Juez Penal Militar y Policial de Conocimiento </v>
      </c>
      <c r="I337" t="str">
        <f>VLOOKUP(A337,'directorio 3 ago 26'!$A$2:$J$658,4,FALSE)</f>
        <v>Florencia</v>
      </c>
      <c r="K337" t="str">
        <f>VLOOKUP(A337,'directorio 3 ago 26'!$A$2:$J$658,5,FALSE)</f>
        <v>Caquetá</v>
      </c>
      <c r="M337">
        <f>VLOOKUP(Tabla22[[#This Row],[dptoTxt2]],dane!$A$2:$B$32,2,FALSE)</f>
        <v>18</v>
      </c>
      <c r="N337" t="str">
        <f t="shared" si="0"/>
        <v>fiscalia24101con@justiciamilitar.gov.co/sfiscal24101con@justiciamilitar.gov.co</v>
      </c>
      <c r="P337">
        <v>2356</v>
      </c>
      <c r="Q337">
        <f>VLOOKUP(C337,'directorio 3 ago 26'!$A$2:$K$658,7,FALSE)</f>
        <v>2357</v>
      </c>
      <c r="R337" t="str">
        <f>_xlfn.CONCAT(Tabla22[[#This Row],[phone2]],"/",Tabla22[[#This Row],[phone3]])</f>
        <v>2356/2357</v>
      </c>
      <c r="T337" t="str">
        <f>VLOOKUP(A337,'directorio 3 ago 26'!$A$2:$J$658,9,FALSE)</f>
        <v xml:space="preserve">Calle 6 transversal 15 Vía marginal de la selva / Canto Militar Manare Decima sexta brigada. </v>
      </c>
      <c r="V337" t="str">
        <f>VLOOKUP(A337,'directorio 3 ago 26'!$A$2:$J$658,10,FALSE)</f>
        <v>LUNES A VIERNES DE
08:00 A 18:00 HORAS</v>
      </c>
    </row>
    <row r="338" spans="1:22" x14ac:dyDescent="0.35">
      <c r="A338" s="10" t="s">
        <v>1592</v>
      </c>
      <c r="B338" t="str">
        <f t="shared" si="1"/>
        <v>fiscalia24102con@justiciamilitar.gov.co/sfiscal24102con@justiciamilitar.gov.co</v>
      </c>
      <c r="C338" s="10" t="s">
        <v>1594</v>
      </c>
      <c r="G338" t="str">
        <f>VLOOKUP(A338,'directorio 3 ago 26'!$A$2:$J$658,3,FALSE)</f>
        <v xml:space="preserve">Fiscalía 24102 Penal Militar y Policial Delegada ante Juez Penal Militar y Policial de Conocimiento </v>
      </c>
      <c r="I338" t="str">
        <f>VLOOKUP(A338,'directorio 3 ago 26'!$A$2:$J$658,4,FALSE)</f>
        <v>Florencia</v>
      </c>
      <c r="K338" t="str">
        <f>VLOOKUP(A338,'directorio 3 ago 26'!$A$2:$J$658,5,FALSE)</f>
        <v>Caquetá</v>
      </c>
      <c r="M338">
        <f>VLOOKUP(Tabla22[[#This Row],[dptoTxt2]],dane!$A$2:$B$32,2,FALSE)</f>
        <v>18</v>
      </c>
      <c r="N338" t="str">
        <f t="shared" si="0"/>
        <v>fiscalia24102con@justiciamilitar.gov.co/sfiscal24102con@justiciamilitar.gov.co</v>
      </c>
      <c r="P338">
        <v>2400</v>
      </c>
      <c r="Q338">
        <f>VLOOKUP(C338,'directorio 3 ago 26'!$A$2:$K$658,7,FALSE)</f>
        <v>2401</v>
      </c>
      <c r="R338" t="str">
        <f>_xlfn.CONCAT(Tabla22[[#This Row],[phone2]],"/",Tabla22[[#This Row],[phone3]])</f>
        <v>2400/2401</v>
      </c>
      <c r="T338" t="str">
        <f>VLOOKUP(A338,'directorio 3 ago 26'!$A$2:$J$658,9,FALSE)</f>
        <v xml:space="preserve"> Calle 16 No. 16-00  Instalaciones de la Sexta División</v>
      </c>
      <c r="V338" t="str">
        <f>VLOOKUP(A338,'directorio 3 ago 26'!$A$2:$J$658,10,FALSE)</f>
        <v>LUNES A VIERNES DE
08:00 A 18:00 HORAS</v>
      </c>
    </row>
    <row r="339" spans="1:22" x14ac:dyDescent="0.35">
      <c r="A339" s="10" t="s">
        <v>1678</v>
      </c>
      <c r="B339" t="str">
        <f t="shared" si="1"/>
        <v>juzgado13deipm@justiciamilitar.gov.co/sjjuzgado13deipm@justiciamilitar.gov.co</v>
      </c>
      <c r="C339" s="10" t="s">
        <v>1679</v>
      </c>
      <c r="G339" t="str">
        <f>VLOOKUP(A339,'directorio 3 ago 26'!$A$2:$J$658,3,FALSE)</f>
        <v>Juzgado 13 de Instrucción Penal Militar</v>
      </c>
      <c r="I339" t="str">
        <f>VLOOKUP(A339,'directorio 3 ago 26'!$A$2:$J$658,4,FALSE)</f>
        <v>Yopal</v>
      </c>
      <c r="K339" t="str">
        <f>VLOOKUP(A339,'directorio 3 ago 26'!$A$2:$J$658,5,FALSE)</f>
        <v>Casanare</v>
      </c>
      <c r="M339">
        <f>VLOOKUP(Tabla22[[#This Row],[dptoTxt2]],dane!$A$2:$B$32,2,FALSE)</f>
        <v>85</v>
      </c>
      <c r="N339" t="str">
        <f t="shared" si="0"/>
        <v>juzgado13deipm@justiciamilitar.gov.co/sjjuzgado13deipm@justiciamilitar.gov.co</v>
      </c>
      <c r="P339">
        <v>2221</v>
      </c>
      <c r="Q339">
        <f>VLOOKUP(C339,'directorio 3 ago 26'!$A$2:$K$658,7,FALSE)</f>
        <v>2326</v>
      </c>
      <c r="R339" t="str">
        <f>_xlfn.CONCAT(Tabla22[[#This Row],[phone2]],"/",Tabla22[[#This Row],[phone3]])</f>
        <v>2221/2326</v>
      </c>
      <c r="T339" t="str">
        <f>VLOOKUP(A339,'directorio 3 ago 26'!$A$2:$J$658,9,FALSE)</f>
        <v xml:space="preserve">Base Aerea “Arturo Lema Posada” Comando Aéreo de Combate No 5 Vereda la Bodega </v>
      </c>
      <c r="V339" t="str">
        <f>VLOOKUP(A339,'directorio 3 ago 26'!$A$2:$J$658,10,FALSE)</f>
        <v>LUNES A VIERNES DE
08:00 A 18:00 HORAS</v>
      </c>
    </row>
  </sheetData>
  <phoneticPr fontId="27" type="noConversion"/>
  <hyperlinks>
    <hyperlink ref="C297" r:id="rId1" xr:uid="{CC7E40CB-D848-45C2-8336-777815F6D4C4}"/>
    <hyperlink ref="A300" r:id="rId2" xr:uid="{2561F4E5-0A95-4D0B-90F0-1640F7EE752B}"/>
    <hyperlink ref="C300" r:id="rId3" xr:uid="{2BF0A209-6E26-473A-9557-CD7F32B88D2C}"/>
    <hyperlink ref="A301" r:id="rId4" xr:uid="{CE8EC307-7D84-453C-8CDE-15955A38087A}"/>
    <hyperlink ref="A303" r:id="rId5" xr:uid="{71CC6B15-CD01-4943-BCFB-F467DF56D061}"/>
    <hyperlink ref="C305" r:id="rId6" xr:uid="{CE071D91-7B6E-4133-9572-D2A4BC6CACAE}"/>
    <hyperlink ref="A306" r:id="rId7" xr:uid="{4E7BE557-2078-4292-A8CE-905C2A8D06C1}"/>
    <hyperlink ref="C306" r:id="rId8" xr:uid="{DE557E25-4CB7-42BA-A56E-9D10A7EB36B8}"/>
    <hyperlink ref="A310" r:id="rId9" xr:uid="{10223887-560D-42C0-B4A3-C916B44BABBD}"/>
    <hyperlink ref="C310" r:id="rId10" xr:uid="{7DE82176-9DAC-429C-93CB-38C6E80A52B0}"/>
    <hyperlink ref="A311" r:id="rId11" xr:uid="{736504AD-FAE3-460F-AFA1-6530CE512EBB}"/>
    <hyperlink ref="C311" r:id="rId12" xr:uid="{98BA0886-2152-4033-BAA6-4985BA0CFD11}"/>
    <hyperlink ref="C313" r:id="rId13" xr:uid="{F57A404B-E512-4E32-897D-AECBB3EDC697}"/>
    <hyperlink ref="A314" r:id="rId14" xr:uid="{40B6430C-0AAC-4BC0-B747-816240D35F1E}"/>
    <hyperlink ref="A315" r:id="rId15" xr:uid="{4A15CF35-D0F5-47E0-9EA6-80AFEDB7B38E}"/>
    <hyperlink ref="A321" r:id="rId16" xr:uid="{876078AE-8441-465C-97BB-252F54599E16}"/>
    <hyperlink ref="C321" r:id="rId17" xr:uid="{FBA70A4A-B59A-432E-A301-9AEB042045F1}"/>
    <hyperlink ref="A322" r:id="rId18" xr:uid="{4EE14F5A-6D6C-4A5E-83CB-72C323A5D4F8}"/>
    <hyperlink ref="A324" r:id="rId19" xr:uid="{469C7D05-4FAF-4AC4-9BA1-45A2897B23D7}"/>
    <hyperlink ref="B303" r:id="rId20" xr:uid="{4794E848-6619-41D7-B1F3-7464000DFFA3}"/>
    <hyperlink ref="B322" r:id="rId21" xr:uid="{161BF98D-5C80-476E-9FBE-D0C27678D402}"/>
  </hyperlinks>
  <pageMargins left="0.7" right="0.7" top="0.75" bottom="0.75" header="0.3" footer="0.3"/>
  <tableParts count="1">
    <tablePart r:id="rId2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D319C-0F5E-4B97-AC5D-E6638803FD92}">
  <dimension ref="A1:B32"/>
  <sheetViews>
    <sheetView topLeftCell="A10" workbookViewId="0">
      <selection activeCell="A2" sqref="A2"/>
    </sheetView>
    <sheetView workbookViewId="1"/>
  </sheetViews>
  <sheetFormatPr baseColWidth="10" defaultRowHeight="14.5" x14ac:dyDescent="0.35"/>
  <sheetData>
    <row r="1" spans="1:2" x14ac:dyDescent="0.35">
      <c r="A1" s="3" t="s">
        <v>659</v>
      </c>
      <c r="B1" s="3" t="s">
        <v>660</v>
      </c>
    </row>
    <row r="2" spans="1:2" x14ac:dyDescent="0.35">
      <c r="A2" s="4" t="s">
        <v>1065</v>
      </c>
      <c r="B2" s="4">
        <v>11</v>
      </c>
    </row>
    <row r="3" spans="1:2" x14ac:dyDescent="0.35">
      <c r="A3" s="5" t="s">
        <v>55</v>
      </c>
      <c r="B3" s="5">
        <v>76</v>
      </c>
    </row>
    <row r="4" spans="1:2" x14ac:dyDescent="0.35">
      <c r="A4" s="5" t="s">
        <v>57</v>
      </c>
      <c r="B4" s="5">
        <v>41</v>
      </c>
    </row>
    <row r="5" spans="1:2" x14ac:dyDescent="0.35">
      <c r="A5" s="4" t="s">
        <v>59</v>
      </c>
      <c r="B5" s="4">
        <v>73</v>
      </c>
    </row>
    <row r="6" spans="1:2" x14ac:dyDescent="0.35">
      <c r="A6" s="5" t="s">
        <v>61</v>
      </c>
      <c r="B6" s="5">
        <v>63</v>
      </c>
    </row>
    <row r="7" spans="1:2" x14ac:dyDescent="0.35">
      <c r="A7" s="5" t="s">
        <v>63</v>
      </c>
      <c r="B7" s="5">
        <v>19</v>
      </c>
    </row>
    <row r="8" spans="1:2" x14ac:dyDescent="0.35">
      <c r="A8" s="5" t="s">
        <v>65</v>
      </c>
      <c r="B8" s="5">
        <v>52</v>
      </c>
    </row>
    <row r="9" spans="1:2" x14ac:dyDescent="0.35">
      <c r="A9" s="5" t="s">
        <v>297</v>
      </c>
      <c r="B9" s="5">
        <v>5</v>
      </c>
    </row>
    <row r="10" spans="1:2" x14ac:dyDescent="0.35">
      <c r="A10" s="4" t="s">
        <v>349</v>
      </c>
      <c r="B10" s="4">
        <v>13</v>
      </c>
    </row>
    <row r="11" spans="1:2" x14ac:dyDescent="0.35">
      <c r="A11" s="5" t="s">
        <v>303</v>
      </c>
      <c r="B11" s="5">
        <v>20</v>
      </c>
    </row>
    <row r="12" spans="1:2" x14ac:dyDescent="0.35">
      <c r="A12" s="4" t="s">
        <v>305</v>
      </c>
      <c r="B12" s="4">
        <v>54</v>
      </c>
    </row>
    <row r="13" spans="1:2" x14ac:dyDescent="0.35">
      <c r="A13" s="5" t="s">
        <v>295</v>
      </c>
      <c r="B13" s="5">
        <v>68</v>
      </c>
    </row>
    <row r="14" spans="1:2" x14ac:dyDescent="0.35">
      <c r="A14" s="5" t="s">
        <v>67</v>
      </c>
      <c r="B14" s="5">
        <v>15</v>
      </c>
    </row>
    <row r="15" spans="1:2" x14ac:dyDescent="0.35">
      <c r="A15" s="4" t="s">
        <v>69</v>
      </c>
      <c r="B15" s="4">
        <v>25</v>
      </c>
    </row>
    <row r="16" spans="1:2" x14ac:dyDescent="0.35">
      <c r="A16" s="5" t="s">
        <v>313</v>
      </c>
      <c r="B16" s="5">
        <v>27</v>
      </c>
    </row>
    <row r="17" spans="1:2" x14ac:dyDescent="0.35">
      <c r="A17" s="4" t="s">
        <v>362</v>
      </c>
      <c r="B17" s="4">
        <v>23</v>
      </c>
    </row>
    <row r="18" spans="1:2" x14ac:dyDescent="0.35">
      <c r="A18" s="5" t="s">
        <v>310</v>
      </c>
      <c r="B18" s="5">
        <v>8</v>
      </c>
    </row>
    <row r="19" spans="1:2" x14ac:dyDescent="0.35">
      <c r="A19" s="4" t="s">
        <v>319</v>
      </c>
      <c r="B19" s="4">
        <v>47</v>
      </c>
    </row>
    <row r="20" spans="1:2" x14ac:dyDescent="0.35">
      <c r="A20" s="4" t="s">
        <v>321</v>
      </c>
      <c r="B20" s="4">
        <v>44</v>
      </c>
    </row>
    <row r="21" spans="1:2" x14ac:dyDescent="0.35">
      <c r="A21" s="5" t="s">
        <v>351</v>
      </c>
      <c r="B21" s="5">
        <v>70</v>
      </c>
    </row>
    <row r="22" spans="1:2" x14ac:dyDescent="0.35">
      <c r="A22" s="4" t="s">
        <v>88</v>
      </c>
      <c r="B22" s="4">
        <v>17</v>
      </c>
    </row>
    <row r="23" spans="1:2" x14ac:dyDescent="0.35">
      <c r="A23" s="5" t="s">
        <v>90</v>
      </c>
      <c r="B23" s="5">
        <v>66</v>
      </c>
    </row>
    <row r="24" spans="1:2" x14ac:dyDescent="0.35">
      <c r="A24" s="4" t="s">
        <v>299</v>
      </c>
      <c r="B24" s="4">
        <v>85</v>
      </c>
    </row>
    <row r="25" spans="1:2" x14ac:dyDescent="0.35">
      <c r="A25" s="5" t="s">
        <v>301</v>
      </c>
      <c r="B25" s="5">
        <v>18</v>
      </c>
    </row>
    <row r="26" spans="1:2" x14ac:dyDescent="0.35">
      <c r="A26" s="5" t="s">
        <v>308</v>
      </c>
      <c r="B26" s="5">
        <v>50</v>
      </c>
    </row>
    <row r="27" spans="1:2" x14ac:dyDescent="0.35">
      <c r="A27" s="5" t="s">
        <v>316</v>
      </c>
      <c r="B27" s="5">
        <v>91</v>
      </c>
    </row>
    <row r="28" spans="1:2" x14ac:dyDescent="0.35">
      <c r="A28" s="5" t="s">
        <v>329</v>
      </c>
      <c r="B28" s="5">
        <v>86</v>
      </c>
    </row>
    <row r="29" spans="1:2" x14ac:dyDescent="0.35">
      <c r="A29" s="4" t="s">
        <v>331</v>
      </c>
      <c r="B29" s="4">
        <v>95</v>
      </c>
    </row>
    <row r="30" spans="1:2" x14ac:dyDescent="0.35">
      <c r="A30" s="4" t="s">
        <v>332</v>
      </c>
      <c r="B30" s="4">
        <v>81</v>
      </c>
    </row>
    <row r="31" spans="1:2" x14ac:dyDescent="0.35">
      <c r="A31" s="4" t="s">
        <v>340</v>
      </c>
      <c r="B31" s="4">
        <v>99</v>
      </c>
    </row>
    <row r="32" spans="1:2" x14ac:dyDescent="0.35">
      <c r="A32" s="5" t="s">
        <v>365</v>
      </c>
      <c r="B32" s="5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78B5-D0CB-45B5-B8DC-5D15FD8B6B45}">
  <dimension ref="A1:K658"/>
  <sheetViews>
    <sheetView workbookViewId="0">
      <selection activeCell="A11" sqref="A11"/>
    </sheetView>
    <sheetView topLeftCell="E21" zoomScale="130" zoomScaleNormal="130" workbookViewId="1"/>
  </sheetViews>
  <sheetFormatPr baseColWidth="10" defaultColWidth="35.90625" defaultRowHeight="10" x14ac:dyDescent="0.35"/>
  <cols>
    <col min="1" max="1" width="32.08984375" style="21" customWidth="1"/>
    <col min="2" max="3" width="35.6328125" style="20" customWidth="1"/>
    <col min="4" max="5" width="15.6328125" style="8" customWidth="1"/>
    <col min="6" max="6" width="32.08984375" style="21" customWidth="1"/>
    <col min="7" max="7" width="16.6328125" style="8" customWidth="1"/>
    <col min="8" max="8" width="35.90625" style="8" customWidth="1"/>
    <col min="9" max="9" width="39.36328125" style="8" customWidth="1"/>
    <col min="10" max="10" width="18.453125" style="8" customWidth="1"/>
    <col min="11" max="16384" width="35.90625" style="8"/>
  </cols>
  <sheetData>
    <row r="1" spans="1:11" ht="33" customHeight="1" x14ac:dyDescent="0.35">
      <c r="A1" s="6" t="s">
        <v>1059</v>
      </c>
      <c r="B1" s="6" t="s">
        <v>1055</v>
      </c>
      <c r="C1" s="6" t="s">
        <v>1056</v>
      </c>
      <c r="D1" s="6" t="s">
        <v>1057</v>
      </c>
      <c r="E1" s="6" t="s">
        <v>1058</v>
      </c>
      <c r="F1" s="6" t="s">
        <v>1059</v>
      </c>
      <c r="G1" s="7" t="s">
        <v>1060</v>
      </c>
      <c r="H1" s="6" t="s">
        <v>1061</v>
      </c>
      <c r="I1" s="6" t="s">
        <v>1062</v>
      </c>
      <c r="J1" s="6" t="s">
        <v>1063</v>
      </c>
    </row>
    <row r="2" spans="1:11" ht="43.5" customHeight="1" x14ac:dyDescent="0.35">
      <c r="A2" s="10" t="s">
        <v>1047</v>
      </c>
      <c r="B2" s="9" t="s">
        <v>1064</v>
      </c>
      <c r="C2" s="9" t="s">
        <v>466</v>
      </c>
      <c r="D2" s="9" t="s">
        <v>1065</v>
      </c>
      <c r="E2" s="9" t="s">
        <v>1065</v>
      </c>
      <c r="F2" s="10" t="s">
        <v>1047</v>
      </c>
      <c r="G2" s="11">
        <v>1534</v>
      </c>
      <c r="H2" s="12" t="s">
        <v>1066</v>
      </c>
      <c r="I2" s="12" t="s">
        <v>1067</v>
      </c>
      <c r="J2" s="12" t="s">
        <v>1068</v>
      </c>
      <c r="K2" s="8" t="str">
        <f>VLOOKUP(A2,'directorio formulado'!$A$2:$V$289,1,FALSE)</f>
        <v>mauricio.lara@justiciamilitar.gov.co</v>
      </c>
    </row>
    <row r="3" spans="1:11" ht="43.5" customHeight="1" x14ac:dyDescent="0.35">
      <c r="A3" s="10" t="s">
        <v>467</v>
      </c>
      <c r="B3" s="9" t="s">
        <v>1064</v>
      </c>
      <c r="C3" s="9" t="s">
        <v>466</v>
      </c>
      <c r="D3" s="9" t="s">
        <v>1065</v>
      </c>
      <c r="E3" s="9" t="s">
        <v>1065</v>
      </c>
      <c r="F3" s="10" t="s">
        <v>467</v>
      </c>
      <c r="G3" s="11">
        <v>1532</v>
      </c>
      <c r="H3" s="12" t="s">
        <v>1066</v>
      </c>
      <c r="I3" s="12" t="s">
        <v>1067</v>
      </c>
      <c r="J3" s="12" t="s">
        <v>1068</v>
      </c>
      <c r="K3" s="8" t="str">
        <f>VLOOKUP(A3,'directorio formulado'!$A$2:$V$289,1,FALSE)</f>
        <v>gustavo.suarez@justiciamilitar.gov.co</v>
      </c>
    </row>
    <row r="4" spans="1:11" ht="43.5" customHeight="1" x14ac:dyDescent="0.35">
      <c r="A4" s="10" t="s">
        <v>468</v>
      </c>
      <c r="B4" s="9" t="s">
        <v>1064</v>
      </c>
      <c r="C4" s="9" t="s">
        <v>466</v>
      </c>
      <c r="D4" s="9" t="s">
        <v>1065</v>
      </c>
      <c r="E4" s="9" t="s">
        <v>1065</v>
      </c>
      <c r="F4" s="10" t="s">
        <v>468</v>
      </c>
      <c r="G4" s="11">
        <v>1503</v>
      </c>
      <c r="H4" s="12" t="s">
        <v>1066</v>
      </c>
      <c r="I4" s="12" t="s">
        <v>1067</v>
      </c>
      <c r="J4" s="12" t="s">
        <v>1068</v>
      </c>
      <c r="K4" s="8" t="str">
        <f>VLOOKUP(A4,'directorio formulado'!$A$2:$V$289,1,FALSE)</f>
        <v>paola.zuluaga@justiciamilitar.gov.co</v>
      </c>
    </row>
    <row r="5" spans="1:11" ht="43.5" customHeight="1" x14ac:dyDescent="0.35">
      <c r="A5" s="10" t="s">
        <v>469</v>
      </c>
      <c r="B5" s="9" t="s">
        <v>1064</v>
      </c>
      <c r="C5" s="9" t="s">
        <v>466</v>
      </c>
      <c r="D5" s="9" t="s">
        <v>1065</v>
      </c>
      <c r="E5" s="9" t="s">
        <v>1065</v>
      </c>
      <c r="F5" s="10" t="s">
        <v>469</v>
      </c>
      <c r="G5" s="11">
        <v>1528</v>
      </c>
      <c r="H5" s="12" t="s">
        <v>1066</v>
      </c>
      <c r="I5" s="12" t="s">
        <v>1067</v>
      </c>
      <c r="J5" s="12" t="s">
        <v>1068</v>
      </c>
      <c r="K5" s="8" t="str">
        <f>VLOOKUP(A5,'directorio formulado'!$A$2:$V$289,1,FALSE)</f>
        <v>sandra.botia@justiciamilitar.gov.co</v>
      </c>
    </row>
    <row r="6" spans="1:11" ht="43.5" customHeight="1" x14ac:dyDescent="0.35">
      <c r="A6" s="10" t="s">
        <v>470</v>
      </c>
      <c r="B6" s="9" t="s">
        <v>1064</v>
      </c>
      <c r="C6" s="9" t="s">
        <v>466</v>
      </c>
      <c r="D6" s="9" t="s">
        <v>1065</v>
      </c>
      <c r="E6" s="9" t="s">
        <v>1065</v>
      </c>
      <c r="F6" s="10" t="s">
        <v>470</v>
      </c>
      <c r="G6" s="11">
        <v>1525</v>
      </c>
      <c r="H6" s="12" t="s">
        <v>1066</v>
      </c>
      <c r="I6" s="12" t="s">
        <v>1067</v>
      </c>
      <c r="J6" s="12" t="s">
        <v>1068</v>
      </c>
      <c r="K6" s="8" t="str">
        <f>VLOOKUP(A6,'directorio formulado'!$A$2:$V$289,1,FALSE)</f>
        <v>jorge.lopez@justiciamilitar.gov.co</v>
      </c>
    </row>
    <row r="7" spans="1:11" ht="43.5" customHeight="1" x14ac:dyDescent="0.35">
      <c r="A7" s="10" t="s">
        <v>471</v>
      </c>
      <c r="B7" s="9" t="s">
        <v>1064</v>
      </c>
      <c r="C7" s="9" t="s">
        <v>466</v>
      </c>
      <c r="D7" s="9" t="s">
        <v>1065</v>
      </c>
      <c r="E7" s="9" t="s">
        <v>1065</v>
      </c>
      <c r="F7" s="10" t="s">
        <v>471</v>
      </c>
      <c r="G7" s="11">
        <v>1520</v>
      </c>
      <c r="H7" s="12" t="s">
        <v>1066</v>
      </c>
      <c r="I7" s="12" t="s">
        <v>1067</v>
      </c>
      <c r="J7" s="12" t="s">
        <v>1068</v>
      </c>
      <c r="K7" s="8" t="str">
        <f>VLOOKUP(A7,'directorio formulado'!$A$2:$V$289,1,FALSE)</f>
        <v>roberto.ramirez@justiciamilitar.gov.co</v>
      </c>
    </row>
    <row r="8" spans="1:11" ht="43.5" customHeight="1" x14ac:dyDescent="0.35">
      <c r="A8" s="10" t="s">
        <v>472</v>
      </c>
      <c r="B8" s="9" t="s">
        <v>1069</v>
      </c>
      <c r="C8" s="9" t="s">
        <v>466</v>
      </c>
      <c r="D8" s="9" t="s">
        <v>1065</v>
      </c>
      <c r="E8" s="9" t="s">
        <v>1065</v>
      </c>
      <c r="F8" s="10" t="s">
        <v>472</v>
      </c>
      <c r="G8" s="11">
        <v>1512</v>
      </c>
      <c r="H8" s="12" t="s">
        <v>1066</v>
      </c>
      <c r="I8" s="12" t="s">
        <v>1067</v>
      </c>
      <c r="J8" s="12" t="s">
        <v>1068</v>
      </c>
      <c r="K8" s="8" t="str">
        <f>VLOOKUP(A8,'directorio formulado'!$A$2:$V$289,1,FALSE)</f>
        <v>ivan.quintero@justiciamilitar.gov.co</v>
      </c>
    </row>
    <row r="9" spans="1:11" ht="43.5" customHeight="1" x14ac:dyDescent="0.35">
      <c r="A9" s="10" t="s">
        <v>1071</v>
      </c>
      <c r="B9" s="9" t="s">
        <v>1070</v>
      </c>
      <c r="C9" s="9" t="s">
        <v>466</v>
      </c>
      <c r="D9" s="9" t="s">
        <v>1065</v>
      </c>
      <c r="E9" s="9" t="s">
        <v>1065</v>
      </c>
      <c r="F9" s="10" t="s">
        <v>1071</v>
      </c>
      <c r="G9" s="11">
        <v>1091</v>
      </c>
      <c r="H9" s="12" t="s">
        <v>1066</v>
      </c>
      <c r="I9" s="12" t="s">
        <v>1067</v>
      </c>
      <c r="J9" s="12" t="s">
        <v>1068</v>
      </c>
      <c r="K9" s="8" t="str">
        <f>VLOOKUP(A9,'directorio formulado'!$A$2:$V$289,1,FALSE)</f>
        <v>eldidvey.castro@justiciamilitar.gov.co</v>
      </c>
    </row>
    <row r="10" spans="1:11" ht="43.5" customHeight="1" x14ac:dyDescent="0.35">
      <c r="A10" s="28" t="s">
        <v>1073</v>
      </c>
      <c r="B10" s="9" t="s">
        <v>1072</v>
      </c>
      <c r="C10" s="9" t="s">
        <v>466</v>
      </c>
      <c r="D10" s="9" t="s">
        <v>1065</v>
      </c>
      <c r="E10" s="9" t="s">
        <v>1065</v>
      </c>
      <c r="F10" s="10" t="s">
        <v>1073</v>
      </c>
      <c r="G10" s="11">
        <v>1529</v>
      </c>
      <c r="H10" s="12" t="s">
        <v>1066</v>
      </c>
      <c r="I10" s="12" t="s">
        <v>1067</v>
      </c>
      <c r="J10" s="12" t="s">
        <v>1068</v>
      </c>
      <c r="K10" s="8" t="e">
        <f>VLOOKUP(A10,'directorio formulado'!$A$2:$V$289,1,FALSE)</f>
        <v>#N/A</v>
      </c>
    </row>
    <row r="11" spans="1:11" ht="43.5" customHeight="1" x14ac:dyDescent="0.35">
      <c r="A11" s="28" t="s">
        <v>1074</v>
      </c>
      <c r="B11" s="9" t="s">
        <v>1072</v>
      </c>
      <c r="C11" s="9" t="s">
        <v>466</v>
      </c>
      <c r="D11" s="9" t="s">
        <v>1065</v>
      </c>
      <c r="E11" s="9" t="s">
        <v>1065</v>
      </c>
      <c r="F11" s="10" t="s">
        <v>1074</v>
      </c>
      <c r="G11" s="11"/>
      <c r="H11" s="12" t="s">
        <v>1066</v>
      </c>
      <c r="I11" s="12" t="s">
        <v>1067</v>
      </c>
      <c r="J11" s="12" t="s">
        <v>1068</v>
      </c>
      <c r="K11" s="8" t="e">
        <f>VLOOKUP(A11,'directorio formulado'!$A$2:$V$289,1,FALSE)</f>
        <v>#N/A</v>
      </c>
    </row>
    <row r="12" spans="1:11" ht="43.5" customHeight="1" x14ac:dyDescent="0.35">
      <c r="A12" s="28" t="s">
        <v>1075</v>
      </c>
      <c r="B12" s="9" t="s">
        <v>1072</v>
      </c>
      <c r="C12" s="9" t="s">
        <v>466</v>
      </c>
      <c r="D12" s="9" t="s">
        <v>1065</v>
      </c>
      <c r="E12" s="9" t="s">
        <v>1065</v>
      </c>
      <c r="F12" s="10" t="s">
        <v>1075</v>
      </c>
      <c r="G12" s="11"/>
      <c r="H12" s="12" t="s">
        <v>1066</v>
      </c>
      <c r="I12" s="12" t="s">
        <v>1067</v>
      </c>
      <c r="J12" s="12" t="s">
        <v>1068</v>
      </c>
      <c r="K12" s="8" t="e">
        <f>VLOOKUP(A12,'directorio formulado'!$A$2:$V$289,1,FALSE)</f>
        <v>#N/A</v>
      </c>
    </row>
    <row r="13" spans="1:11" ht="43.5" customHeight="1" x14ac:dyDescent="0.35">
      <c r="A13" s="28" t="s">
        <v>1076</v>
      </c>
      <c r="B13" s="9" t="s">
        <v>1072</v>
      </c>
      <c r="C13" s="9" t="s">
        <v>466</v>
      </c>
      <c r="D13" s="9" t="s">
        <v>1065</v>
      </c>
      <c r="E13" s="9" t="s">
        <v>1065</v>
      </c>
      <c r="F13" s="10" t="s">
        <v>1076</v>
      </c>
      <c r="G13" s="11">
        <v>1536</v>
      </c>
      <c r="H13" s="12" t="s">
        <v>1066</v>
      </c>
      <c r="I13" s="12" t="s">
        <v>1067</v>
      </c>
      <c r="J13" s="12" t="s">
        <v>1068</v>
      </c>
      <c r="K13" s="8" t="e">
        <f>VLOOKUP(A13,'directorio formulado'!$A$2:$V$289,1,FALSE)</f>
        <v>#N/A</v>
      </c>
    </row>
    <row r="14" spans="1:11" ht="43.5" customHeight="1" x14ac:dyDescent="0.35">
      <c r="A14" s="28" t="s">
        <v>1077</v>
      </c>
      <c r="B14" s="9" t="s">
        <v>1072</v>
      </c>
      <c r="C14" s="9" t="s">
        <v>466</v>
      </c>
      <c r="D14" s="9" t="s">
        <v>1065</v>
      </c>
      <c r="E14" s="9" t="s">
        <v>1065</v>
      </c>
      <c r="F14" s="10" t="s">
        <v>1077</v>
      </c>
      <c r="G14" s="11">
        <v>1530</v>
      </c>
      <c r="H14" s="12" t="s">
        <v>1066</v>
      </c>
      <c r="I14" s="12" t="s">
        <v>1067</v>
      </c>
      <c r="J14" s="12" t="s">
        <v>1068</v>
      </c>
      <c r="K14" s="8" t="e">
        <f>VLOOKUP(A14,'directorio formulado'!$A$2:$V$289,1,FALSE)</f>
        <v>#N/A</v>
      </c>
    </row>
    <row r="15" spans="1:11" ht="43.5" customHeight="1" x14ac:dyDescent="0.35">
      <c r="A15" s="28" t="s">
        <v>1078</v>
      </c>
      <c r="B15" s="9" t="s">
        <v>1072</v>
      </c>
      <c r="C15" s="9" t="s">
        <v>466</v>
      </c>
      <c r="D15" s="9" t="s">
        <v>1065</v>
      </c>
      <c r="E15" s="9" t="s">
        <v>1065</v>
      </c>
      <c r="F15" s="10" t="s">
        <v>1078</v>
      </c>
      <c r="G15" s="11">
        <v>1535</v>
      </c>
      <c r="H15" s="12" t="s">
        <v>1066</v>
      </c>
      <c r="I15" s="12" t="s">
        <v>1067</v>
      </c>
      <c r="J15" s="12" t="s">
        <v>1068</v>
      </c>
      <c r="K15" s="8" t="e">
        <f>VLOOKUP(A15,'directorio formulado'!$A$2:$V$289,1,FALSE)</f>
        <v>#N/A</v>
      </c>
    </row>
    <row r="16" spans="1:11" ht="43.5" customHeight="1" x14ac:dyDescent="0.35">
      <c r="A16" s="28" t="s">
        <v>1079</v>
      </c>
      <c r="B16" s="9" t="s">
        <v>1072</v>
      </c>
      <c r="C16" s="9" t="s">
        <v>466</v>
      </c>
      <c r="D16" s="9" t="s">
        <v>1065</v>
      </c>
      <c r="E16" s="9" t="s">
        <v>1065</v>
      </c>
      <c r="F16" s="10" t="s">
        <v>1079</v>
      </c>
      <c r="G16" s="11">
        <v>1531</v>
      </c>
      <c r="H16" s="12" t="s">
        <v>1066</v>
      </c>
      <c r="I16" s="12" t="s">
        <v>1067</v>
      </c>
      <c r="J16" s="12" t="s">
        <v>1068</v>
      </c>
      <c r="K16" s="8" t="e">
        <f>VLOOKUP(A16,'directorio formulado'!$A$2:$V$289,1,FALSE)</f>
        <v>#N/A</v>
      </c>
    </row>
    <row r="17" spans="1:11" ht="43.5" customHeight="1" x14ac:dyDescent="0.35">
      <c r="A17" s="28" t="s">
        <v>1080</v>
      </c>
      <c r="B17" s="9" t="s">
        <v>1072</v>
      </c>
      <c r="C17" s="9" t="s">
        <v>466</v>
      </c>
      <c r="D17" s="9" t="s">
        <v>1065</v>
      </c>
      <c r="E17" s="9" t="s">
        <v>1065</v>
      </c>
      <c r="F17" s="10" t="s">
        <v>1080</v>
      </c>
      <c r="G17" s="11">
        <v>1533</v>
      </c>
      <c r="H17" s="12" t="s">
        <v>1066</v>
      </c>
      <c r="I17" s="12" t="s">
        <v>1067</v>
      </c>
      <c r="J17" s="12" t="s">
        <v>1068</v>
      </c>
      <c r="K17" s="8" t="e">
        <f>VLOOKUP(A17,'directorio formulado'!$A$2:$V$289,1,FALSE)</f>
        <v>#N/A</v>
      </c>
    </row>
    <row r="18" spans="1:11" ht="43.5" customHeight="1" x14ac:dyDescent="0.35">
      <c r="A18" s="28" t="s">
        <v>473</v>
      </c>
      <c r="B18" s="9" t="s">
        <v>1072</v>
      </c>
      <c r="C18" s="9" t="s">
        <v>466</v>
      </c>
      <c r="D18" s="9" t="s">
        <v>1065</v>
      </c>
      <c r="E18" s="9" t="s">
        <v>1065</v>
      </c>
      <c r="F18" s="10" t="s">
        <v>473</v>
      </c>
      <c r="G18" s="11">
        <v>1521</v>
      </c>
      <c r="H18" s="12" t="s">
        <v>1066</v>
      </c>
      <c r="I18" s="12" t="s">
        <v>1067</v>
      </c>
      <c r="J18" s="12" t="s">
        <v>1068</v>
      </c>
      <c r="K18" s="8" t="str">
        <f>VLOOKUP(A18,'directorio formulado'!$A$2:$V$289,1,FALSE)</f>
        <v>Carlos.Basto@justiciamilitar.gov.co</v>
      </c>
    </row>
    <row r="19" spans="1:11" ht="43.5" customHeight="1" x14ac:dyDescent="0.35">
      <c r="A19" s="28" t="s">
        <v>1081</v>
      </c>
      <c r="B19" s="9" t="s">
        <v>1072</v>
      </c>
      <c r="C19" s="9" t="s">
        <v>466</v>
      </c>
      <c r="D19" s="9" t="s">
        <v>1065</v>
      </c>
      <c r="E19" s="9" t="s">
        <v>1065</v>
      </c>
      <c r="F19" s="10" t="s">
        <v>1081</v>
      </c>
      <c r="G19" s="11">
        <v>1527</v>
      </c>
      <c r="H19" s="12" t="s">
        <v>1066</v>
      </c>
      <c r="I19" s="12" t="s">
        <v>1067</v>
      </c>
      <c r="J19" s="12" t="s">
        <v>1068</v>
      </c>
      <c r="K19" s="8" t="e">
        <f>VLOOKUP(A19,'directorio formulado'!$A$2:$V$289,1,FALSE)</f>
        <v>#N/A</v>
      </c>
    </row>
    <row r="20" spans="1:11" ht="43.5" customHeight="1" x14ac:dyDescent="0.35">
      <c r="A20" s="28" t="s">
        <v>1083</v>
      </c>
      <c r="B20" s="9" t="s">
        <v>1082</v>
      </c>
      <c r="C20" s="9" t="s">
        <v>466</v>
      </c>
      <c r="D20" s="9" t="s">
        <v>1065</v>
      </c>
      <c r="E20" s="9" t="s">
        <v>1065</v>
      </c>
      <c r="F20" s="10" t="s">
        <v>1083</v>
      </c>
      <c r="G20" s="11">
        <v>1514</v>
      </c>
      <c r="H20" s="12" t="s">
        <v>1066</v>
      </c>
      <c r="I20" s="12" t="s">
        <v>1067</v>
      </c>
      <c r="J20" s="12" t="s">
        <v>1068</v>
      </c>
      <c r="K20" s="8" t="e">
        <f>VLOOKUP(A20,'directorio formulado'!$A$2:$V$289,1,FALSE)</f>
        <v>#N/A</v>
      </c>
    </row>
    <row r="21" spans="1:11" ht="43.5" customHeight="1" x14ac:dyDescent="0.35">
      <c r="A21" s="28" t="s">
        <v>1085</v>
      </c>
      <c r="B21" s="9" t="s">
        <v>1084</v>
      </c>
      <c r="C21" s="9" t="s">
        <v>466</v>
      </c>
      <c r="D21" s="9" t="s">
        <v>1065</v>
      </c>
      <c r="E21" s="9" t="s">
        <v>1065</v>
      </c>
      <c r="F21" s="10" t="s">
        <v>1085</v>
      </c>
      <c r="G21" s="11">
        <v>1090</v>
      </c>
      <c r="H21" s="12" t="s">
        <v>1066</v>
      </c>
      <c r="I21" s="12" t="s">
        <v>1067</v>
      </c>
      <c r="J21" s="12" t="s">
        <v>1068</v>
      </c>
      <c r="K21" s="8" t="e">
        <f>VLOOKUP(A21,'directorio formulado'!$A$2:$V$289,1,FALSE)</f>
        <v>#N/A</v>
      </c>
    </row>
    <row r="22" spans="1:11" ht="43.5" customHeight="1" x14ac:dyDescent="0.35">
      <c r="A22" s="28" t="s">
        <v>1086</v>
      </c>
      <c r="B22" s="9" t="s">
        <v>1084</v>
      </c>
      <c r="C22" s="9" t="s">
        <v>466</v>
      </c>
      <c r="D22" s="9" t="s">
        <v>1065</v>
      </c>
      <c r="E22" s="9" t="s">
        <v>1065</v>
      </c>
      <c r="F22" s="10" t="s">
        <v>1086</v>
      </c>
      <c r="G22" s="11">
        <v>1094</v>
      </c>
      <c r="H22" s="12" t="s">
        <v>1066</v>
      </c>
      <c r="I22" s="12" t="s">
        <v>1067</v>
      </c>
      <c r="J22" s="12" t="s">
        <v>1068</v>
      </c>
      <c r="K22" s="8" t="e">
        <f>VLOOKUP(A22,'directorio formulado'!$A$2:$V$289,1,FALSE)</f>
        <v>#N/A</v>
      </c>
    </row>
    <row r="23" spans="1:11" ht="43.5" customHeight="1" x14ac:dyDescent="0.35">
      <c r="A23" s="28" t="s">
        <v>1087</v>
      </c>
      <c r="B23" s="9" t="s">
        <v>1084</v>
      </c>
      <c r="C23" s="9" t="s">
        <v>466</v>
      </c>
      <c r="D23" s="9" t="s">
        <v>1065</v>
      </c>
      <c r="E23" s="9" t="s">
        <v>1065</v>
      </c>
      <c r="F23" s="10" t="s">
        <v>1087</v>
      </c>
      <c r="G23" s="11">
        <v>1092</v>
      </c>
      <c r="H23" s="12" t="s">
        <v>1066</v>
      </c>
      <c r="I23" s="12" t="s">
        <v>1067</v>
      </c>
      <c r="J23" s="12" t="s">
        <v>1068</v>
      </c>
      <c r="K23" s="8" t="e">
        <f>VLOOKUP(A23,'directorio formulado'!$A$2:$V$289,1,FALSE)</f>
        <v>#N/A</v>
      </c>
    </row>
    <row r="24" spans="1:11" ht="43.5" customHeight="1" x14ac:dyDescent="0.35">
      <c r="A24" s="28" t="s">
        <v>1088</v>
      </c>
      <c r="B24" s="9" t="s">
        <v>1084</v>
      </c>
      <c r="C24" s="9" t="s">
        <v>466</v>
      </c>
      <c r="D24" s="9" t="s">
        <v>1065</v>
      </c>
      <c r="E24" s="9" t="s">
        <v>1065</v>
      </c>
      <c r="F24" s="10" t="s">
        <v>1088</v>
      </c>
      <c r="G24" s="11">
        <v>1093</v>
      </c>
      <c r="H24" s="12" t="s">
        <v>1066</v>
      </c>
      <c r="I24" s="12" t="s">
        <v>1067</v>
      </c>
      <c r="J24" s="12" t="s">
        <v>1068</v>
      </c>
      <c r="K24" s="8" t="e">
        <f>VLOOKUP(A24,'directorio formulado'!$A$2:$V$289,1,FALSE)</f>
        <v>#N/A</v>
      </c>
    </row>
    <row r="25" spans="1:11" ht="43.5" customHeight="1" x14ac:dyDescent="0.35">
      <c r="A25" s="28" t="s">
        <v>1090</v>
      </c>
      <c r="B25" s="9" t="s">
        <v>1089</v>
      </c>
      <c r="C25" s="9" t="s">
        <v>466</v>
      </c>
      <c r="D25" s="9" t="s">
        <v>1065</v>
      </c>
      <c r="E25" s="9" t="s">
        <v>1065</v>
      </c>
      <c r="F25" s="10" t="s">
        <v>1090</v>
      </c>
      <c r="G25" s="11">
        <v>1037</v>
      </c>
      <c r="H25" s="12" t="s">
        <v>1066</v>
      </c>
      <c r="I25" s="12" t="s">
        <v>1067</v>
      </c>
      <c r="J25" s="12" t="s">
        <v>1068</v>
      </c>
      <c r="K25" s="8" t="e">
        <f>VLOOKUP(A25,'directorio formulado'!$A$2:$V$289,1,FALSE)</f>
        <v>#N/A</v>
      </c>
    </row>
    <row r="26" spans="1:11" ht="43.5" customHeight="1" x14ac:dyDescent="0.35">
      <c r="A26" s="10" t="s">
        <v>0</v>
      </c>
      <c r="B26" s="9" t="s">
        <v>1091</v>
      </c>
      <c r="C26" s="9" t="s">
        <v>21</v>
      </c>
      <c r="D26" s="9" t="s">
        <v>1065</v>
      </c>
      <c r="E26" s="9" t="s">
        <v>1065</v>
      </c>
      <c r="F26" s="10" t="s">
        <v>0</v>
      </c>
      <c r="G26" s="11">
        <v>1244</v>
      </c>
      <c r="H26" s="12" t="s">
        <v>1066</v>
      </c>
      <c r="I26" s="12" t="s">
        <v>1067</v>
      </c>
      <c r="J26" s="12" t="s">
        <v>1068</v>
      </c>
      <c r="K26" s="8" t="str">
        <f>VLOOKUP(A26,'directorio formulado'!$A$2:$V$289,1,FALSE)</f>
        <v>juez1201conesp@justiciamilitar.gov.co</v>
      </c>
    </row>
    <row r="27" spans="1:11" ht="43.5" customHeight="1" x14ac:dyDescent="0.35">
      <c r="A27" s="10" t="s">
        <v>1</v>
      </c>
      <c r="B27" s="9" t="s">
        <v>1091</v>
      </c>
      <c r="C27" s="9" t="s">
        <v>22</v>
      </c>
      <c r="D27" s="9" t="s">
        <v>1065</v>
      </c>
      <c r="E27" s="9" t="s">
        <v>1065</v>
      </c>
      <c r="F27" s="10" t="s">
        <v>1</v>
      </c>
      <c r="G27" s="11">
        <v>1241</v>
      </c>
      <c r="H27" s="12" t="s">
        <v>1066</v>
      </c>
      <c r="I27" s="12" t="s">
        <v>1067</v>
      </c>
      <c r="J27" s="12" t="s">
        <v>1068</v>
      </c>
      <c r="K27" s="8" t="str">
        <f>VLOOKUP(A27,'directorio formulado'!$A$2:$V$289,1,FALSE)</f>
        <v>juez1202conesp@justiciamilitar.gov.co</v>
      </c>
    </row>
    <row r="28" spans="1:11" ht="43.5" customHeight="1" x14ac:dyDescent="0.35">
      <c r="A28" s="10" t="s">
        <v>1093</v>
      </c>
      <c r="B28" s="9" t="s">
        <v>1089</v>
      </c>
      <c r="C28" s="9" t="s">
        <v>1092</v>
      </c>
      <c r="D28" s="9" t="s">
        <v>1065</v>
      </c>
      <c r="E28" s="9" t="s">
        <v>1065</v>
      </c>
      <c r="F28" s="10" t="s">
        <v>1093</v>
      </c>
      <c r="G28" s="13">
        <v>1242</v>
      </c>
      <c r="H28" s="9" t="s">
        <v>1066</v>
      </c>
      <c r="I28" s="9" t="s">
        <v>1067</v>
      </c>
      <c r="J28" s="9" t="s">
        <v>1068</v>
      </c>
      <c r="K28" s="8" t="e">
        <f>VLOOKUP(A28,'directorio formulado'!$A$2:$V$289,1,FALSE)</f>
        <v>#N/A</v>
      </c>
    </row>
    <row r="29" spans="1:11" ht="43.5" customHeight="1" x14ac:dyDescent="0.35">
      <c r="A29" s="10" t="s">
        <v>1094</v>
      </c>
      <c r="B29" s="9" t="s">
        <v>1091</v>
      </c>
      <c r="C29" s="9" t="s">
        <v>23</v>
      </c>
      <c r="D29" s="9" t="s">
        <v>54</v>
      </c>
      <c r="E29" s="9" t="s">
        <v>55</v>
      </c>
      <c r="F29" s="10" t="s">
        <v>1094</v>
      </c>
      <c r="G29" s="13"/>
      <c r="H29" s="9" t="s">
        <v>1095</v>
      </c>
      <c r="I29" s="14" t="s">
        <v>1096</v>
      </c>
      <c r="J29" s="9" t="s">
        <v>1097</v>
      </c>
      <c r="K29" s="8" t="str">
        <f>VLOOKUP(A29,'directorio formulado'!$A$2:$V$289,1,FALSE)</f>
        <v>juzgado1203cones@justiciamilitar.gov.co</v>
      </c>
    </row>
    <row r="30" spans="1:11" ht="43.5" customHeight="1" x14ac:dyDescent="0.35">
      <c r="A30" s="10" t="s">
        <v>1098</v>
      </c>
      <c r="B30" s="9" t="s">
        <v>1089</v>
      </c>
      <c r="C30" s="9" t="s">
        <v>23</v>
      </c>
      <c r="D30" s="9" t="s">
        <v>54</v>
      </c>
      <c r="E30" s="9" t="s">
        <v>55</v>
      </c>
      <c r="F30" s="10" t="s">
        <v>1098</v>
      </c>
      <c r="G30" s="13">
        <v>1240</v>
      </c>
      <c r="H30" s="9" t="s">
        <v>1095</v>
      </c>
      <c r="I30" s="14" t="s">
        <v>1096</v>
      </c>
      <c r="J30" s="9" t="s">
        <v>1097</v>
      </c>
      <c r="K30" s="8" t="e">
        <f>VLOOKUP(A30,'directorio formulado'!$A$2:$V$289,1,FALSE)</f>
        <v>#N/A</v>
      </c>
    </row>
    <row r="31" spans="1:11" ht="43.5" customHeight="1" x14ac:dyDescent="0.35">
      <c r="A31" s="10" t="s">
        <v>1099</v>
      </c>
      <c r="B31" s="9" t="s">
        <v>1091</v>
      </c>
      <c r="C31" s="9" t="s">
        <v>24</v>
      </c>
      <c r="D31" s="9" t="s">
        <v>54</v>
      </c>
      <c r="E31" s="9" t="s">
        <v>55</v>
      </c>
      <c r="F31" s="10" t="s">
        <v>1099</v>
      </c>
      <c r="G31" s="13"/>
      <c r="H31" s="14" t="s">
        <v>1100</v>
      </c>
      <c r="I31" s="14" t="s">
        <v>1101</v>
      </c>
      <c r="J31" s="9" t="s">
        <v>1097</v>
      </c>
      <c r="K31" s="8" t="str">
        <f>VLOOKUP(A31,'directorio formulado'!$A$2:$V$289,1,FALSE)</f>
        <v>juzgado1204cones@justiciamilitar.gov.co</v>
      </c>
    </row>
    <row r="32" spans="1:11" ht="43.5" customHeight="1" x14ac:dyDescent="0.35">
      <c r="A32" s="10" t="s">
        <v>1102</v>
      </c>
      <c r="B32" s="9" t="s">
        <v>1089</v>
      </c>
      <c r="C32" s="9" t="s">
        <v>24</v>
      </c>
      <c r="D32" s="9" t="s">
        <v>54</v>
      </c>
      <c r="E32" s="9" t="s">
        <v>55</v>
      </c>
      <c r="F32" s="10" t="s">
        <v>1102</v>
      </c>
      <c r="G32" s="13">
        <v>2405</v>
      </c>
      <c r="H32" s="14" t="s">
        <v>1100</v>
      </c>
      <c r="I32" s="14" t="s">
        <v>1101</v>
      </c>
      <c r="J32" s="9" t="s">
        <v>1097</v>
      </c>
      <c r="K32" s="8" t="e">
        <f>VLOOKUP(A32,'directorio formulado'!$A$2:$V$289,1,FALSE)</f>
        <v>#N/A</v>
      </c>
    </row>
    <row r="33" spans="1:11" ht="43.5" customHeight="1" x14ac:dyDescent="0.35">
      <c r="A33" s="10" t="s">
        <v>1104</v>
      </c>
      <c r="B33" s="9" t="s">
        <v>1103</v>
      </c>
      <c r="C33" s="9" t="s">
        <v>25</v>
      </c>
      <c r="D33" s="9" t="s">
        <v>1065</v>
      </c>
      <c r="E33" s="9" t="s">
        <v>1065</v>
      </c>
      <c r="F33" s="10" t="s">
        <v>1104</v>
      </c>
      <c r="G33" s="13">
        <v>1220</v>
      </c>
      <c r="H33" s="9" t="s">
        <v>1066</v>
      </c>
      <c r="I33" s="9" t="s">
        <v>1067</v>
      </c>
      <c r="J33" s="9" t="s">
        <v>1068</v>
      </c>
      <c r="K33" s="8" t="str">
        <f>VLOOKUP(A33,'directorio formulado'!$A$2:$V$289,1,FALSE)</f>
        <v>juez1301con@justiciamilitar.gov.co</v>
      </c>
    </row>
    <row r="34" spans="1:11" ht="43.5" customHeight="1" x14ac:dyDescent="0.35">
      <c r="A34" s="10" t="s">
        <v>1105</v>
      </c>
      <c r="B34" s="9" t="s">
        <v>1089</v>
      </c>
      <c r="C34" s="9" t="s">
        <v>25</v>
      </c>
      <c r="D34" s="9" t="s">
        <v>1065</v>
      </c>
      <c r="E34" s="9" t="s">
        <v>1065</v>
      </c>
      <c r="F34" s="10" t="s">
        <v>1105</v>
      </c>
      <c r="G34" s="13">
        <v>1221</v>
      </c>
      <c r="H34" s="9" t="s">
        <v>1066</v>
      </c>
      <c r="I34" s="9" t="s">
        <v>1067</v>
      </c>
      <c r="J34" s="9" t="s">
        <v>1068</v>
      </c>
      <c r="K34" s="8" t="e">
        <f>VLOOKUP(A34,'directorio formulado'!$A$2:$V$289,1,FALSE)</f>
        <v>#N/A</v>
      </c>
    </row>
    <row r="35" spans="1:11" ht="43.5" customHeight="1" x14ac:dyDescent="0.35">
      <c r="A35" s="10" t="s">
        <v>1106</v>
      </c>
      <c r="B35" s="9" t="s">
        <v>1103</v>
      </c>
      <c r="C35" s="9" t="s">
        <v>26</v>
      </c>
      <c r="D35" s="9" t="s">
        <v>1065</v>
      </c>
      <c r="E35" s="9" t="s">
        <v>1065</v>
      </c>
      <c r="F35" s="10" t="s">
        <v>1106</v>
      </c>
      <c r="G35" s="13">
        <v>1218</v>
      </c>
      <c r="H35" s="9" t="s">
        <v>1066</v>
      </c>
      <c r="I35" s="9" t="s">
        <v>1067</v>
      </c>
      <c r="J35" s="9" t="s">
        <v>1068</v>
      </c>
      <c r="K35" s="8" t="str">
        <f>VLOOKUP(A35,'directorio formulado'!$A$2:$V$289,1,FALSE)</f>
        <v>juez1302con@justiciamilitar.gov.co</v>
      </c>
    </row>
    <row r="36" spans="1:11" ht="43.5" customHeight="1" x14ac:dyDescent="0.35">
      <c r="A36" s="10" t="s">
        <v>1107</v>
      </c>
      <c r="B36" s="9" t="s">
        <v>1089</v>
      </c>
      <c r="C36" s="9" t="s">
        <v>26</v>
      </c>
      <c r="D36" s="9" t="s">
        <v>1065</v>
      </c>
      <c r="E36" s="9" t="s">
        <v>1065</v>
      </c>
      <c r="F36" s="10" t="s">
        <v>1107</v>
      </c>
      <c r="G36" s="13">
        <v>1219</v>
      </c>
      <c r="H36" s="9" t="s">
        <v>1066</v>
      </c>
      <c r="I36" s="9" t="s">
        <v>1067</v>
      </c>
      <c r="J36" s="9" t="s">
        <v>1068</v>
      </c>
      <c r="K36" s="8" t="e">
        <f>VLOOKUP(A36,'directorio formulado'!$A$2:$V$289,1,FALSE)</f>
        <v>#N/A</v>
      </c>
    </row>
    <row r="37" spans="1:11" ht="43.5" customHeight="1" x14ac:dyDescent="0.35">
      <c r="A37" s="10" t="s">
        <v>1108</v>
      </c>
      <c r="B37" s="9" t="s">
        <v>1103</v>
      </c>
      <c r="C37" s="9" t="s">
        <v>27</v>
      </c>
      <c r="D37" s="9" t="s">
        <v>1065</v>
      </c>
      <c r="E37" s="9" t="s">
        <v>1065</v>
      </c>
      <c r="F37" s="10" t="s">
        <v>1108</v>
      </c>
      <c r="G37" s="13"/>
      <c r="H37" s="9" t="s">
        <v>1066</v>
      </c>
      <c r="I37" s="9" t="s">
        <v>1067</v>
      </c>
      <c r="J37" s="9" t="s">
        <v>1068</v>
      </c>
      <c r="K37" s="8" t="str">
        <f>VLOOKUP(A37,'directorio formulado'!$A$2:$V$289,1,FALSE)</f>
        <v>juzgado1305con@justiciamilitar.gov.co</v>
      </c>
    </row>
    <row r="38" spans="1:11" ht="43.5" customHeight="1" x14ac:dyDescent="0.35">
      <c r="A38" s="10" t="s">
        <v>1109</v>
      </c>
      <c r="B38" s="9" t="s">
        <v>1089</v>
      </c>
      <c r="C38" s="9" t="s">
        <v>27</v>
      </c>
      <c r="D38" s="9" t="s">
        <v>1065</v>
      </c>
      <c r="E38" s="9" t="s">
        <v>1065</v>
      </c>
      <c r="F38" s="10" t="s">
        <v>1109</v>
      </c>
      <c r="G38" s="13"/>
      <c r="H38" s="9" t="s">
        <v>1066</v>
      </c>
      <c r="I38" s="9" t="s">
        <v>1067</v>
      </c>
      <c r="J38" s="9" t="s">
        <v>1068</v>
      </c>
      <c r="K38" s="8" t="e">
        <f>VLOOKUP(A38,'directorio formulado'!$A$2:$V$289,1,FALSE)</f>
        <v>#N/A</v>
      </c>
    </row>
    <row r="39" spans="1:11" ht="43.5" customHeight="1" x14ac:dyDescent="0.35">
      <c r="A39" s="10" t="s">
        <v>70</v>
      </c>
      <c r="B39" s="9" t="s">
        <v>1103</v>
      </c>
      <c r="C39" s="9" t="s">
        <v>28</v>
      </c>
      <c r="D39" s="9" t="s">
        <v>1065</v>
      </c>
      <c r="E39" s="9" t="s">
        <v>1065</v>
      </c>
      <c r="F39" s="10" t="s">
        <v>70</v>
      </c>
      <c r="G39" s="13">
        <v>1330</v>
      </c>
      <c r="H39" s="9" t="s">
        <v>1066</v>
      </c>
      <c r="I39" s="9" t="s">
        <v>1067</v>
      </c>
      <c r="J39" s="9" t="s">
        <v>1068</v>
      </c>
      <c r="K39" s="8" t="str">
        <f>VLOOKUP(A39,'directorio formulado'!$A$2:$V$289,1,FALSE)</f>
        <v>juzgado1306con@justiciamilitar.gov.co</v>
      </c>
    </row>
    <row r="40" spans="1:11" ht="43.5" customHeight="1" x14ac:dyDescent="0.35">
      <c r="A40" s="10" t="s">
        <v>1109</v>
      </c>
      <c r="B40" s="9" t="s">
        <v>1089</v>
      </c>
      <c r="C40" s="9" t="s">
        <v>28</v>
      </c>
      <c r="D40" s="9" t="s">
        <v>1065</v>
      </c>
      <c r="E40" s="9" t="s">
        <v>1065</v>
      </c>
      <c r="F40" s="10" t="s">
        <v>1109</v>
      </c>
      <c r="G40" s="13">
        <v>1331</v>
      </c>
      <c r="H40" s="9" t="s">
        <v>1066</v>
      </c>
      <c r="I40" s="9" t="s">
        <v>1067</v>
      </c>
      <c r="J40" s="9" t="s">
        <v>1068</v>
      </c>
      <c r="K40" s="8" t="e">
        <f>VLOOKUP(A40,'directorio formulado'!$A$2:$V$289,1,FALSE)</f>
        <v>#N/A</v>
      </c>
    </row>
    <row r="41" spans="1:11" ht="43.5" customHeight="1" x14ac:dyDescent="0.35">
      <c r="A41" s="10" t="s">
        <v>1110</v>
      </c>
      <c r="B41" s="9" t="s">
        <v>1103</v>
      </c>
      <c r="C41" s="9" t="s">
        <v>29</v>
      </c>
      <c r="D41" s="9" t="s">
        <v>56</v>
      </c>
      <c r="E41" s="9" t="s">
        <v>57</v>
      </c>
      <c r="F41" s="10" t="s">
        <v>1110</v>
      </c>
      <c r="G41" s="13"/>
      <c r="H41" s="9" t="s">
        <v>1111</v>
      </c>
      <c r="I41" s="9" t="s">
        <v>75</v>
      </c>
      <c r="J41" s="9" t="s">
        <v>1097</v>
      </c>
      <c r="K41" s="8" t="str">
        <f>VLOOKUP(A41,'directorio formulado'!$A$2:$V$289,1,FALSE)</f>
        <v>Juzgado1307con@justiciamilitar.gov.co</v>
      </c>
    </row>
    <row r="42" spans="1:11" ht="43.5" customHeight="1" x14ac:dyDescent="0.35">
      <c r="A42" s="10" t="s">
        <v>1112</v>
      </c>
      <c r="B42" s="9" t="s">
        <v>1089</v>
      </c>
      <c r="C42" s="9" t="s">
        <v>29</v>
      </c>
      <c r="D42" s="9" t="s">
        <v>56</v>
      </c>
      <c r="E42" s="9" t="s">
        <v>57</v>
      </c>
      <c r="F42" s="10" t="s">
        <v>1112</v>
      </c>
      <c r="G42" s="13"/>
      <c r="H42" s="9" t="s">
        <v>1111</v>
      </c>
      <c r="I42" s="9" t="s">
        <v>75</v>
      </c>
      <c r="J42" s="9" t="s">
        <v>1097</v>
      </c>
      <c r="K42" s="8" t="e">
        <f>VLOOKUP(A42,'directorio formulado'!$A$2:$V$289,1,FALSE)</f>
        <v>#N/A</v>
      </c>
    </row>
    <row r="43" spans="1:11" ht="43.5" customHeight="1" x14ac:dyDescent="0.35">
      <c r="A43" s="10" t="s">
        <v>1113</v>
      </c>
      <c r="B43" s="9" t="s">
        <v>1103</v>
      </c>
      <c r="C43" s="9" t="s">
        <v>30</v>
      </c>
      <c r="D43" s="9" t="s">
        <v>58</v>
      </c>
      <c r="E43" s="9" t="s">
        <v>59</v>
      </c>
      <c r="F43" s="10" t="s">
        <v>1113</v>
      </c>
      <c r="G43" s="13"/>
      <c r="H43" s="14" t="s">
        <v>1114</v>
      </c>
      <c r="I43" s="9" t="s">
        <v>1115</v>
      </c>
      <c r="J43" s="9" t="s">
        <v>1097</v>
      </c>
      <c r="K43" s="8" t="str">
        <f>VLOOKUP(A43,'directorio formulado'!$A$2:$V$289,1,FALSE)</f>
        <v>Juzgado1308con@justiciamilitar.gov.co</v>
      </c>
    </row>
    <row r="44" spans="1:11" ht="43.5" customHeight="1" x14ac:dyDescent="0.35">
      <c r="A44" s="10" t="s">
        <v>1116</v>
      </c>
      <c r="B44" s="9" t="s">
        <v>1089</v>
      </c>
      <c r="C44" s="9" t="s">
        <v>30</v>
      </c>
      <c r="D44" s="9" t="s">
        <v>58</v>
      </c>
      <c r="E44" s="9" t="s">
        <v>59</v>
      </c>
      <c r="F44" s="10" t="s">
        <v>1116</v>
      </c>
      <c r="G44" s="13"/>
      <c r="H44" s="9" t="s">
        <v>1114</v>
      </c>
      <c r="I44" s="9" t="s">
        <v>1115</v>
      </c>
      <c r="J44" s="9" t="s">
        <v>1097</v>
      </c>
      <c r="K44" s="8" t="e">
        <f>VLOOKUP(A44,'directorio formulado'!$A$2:$V$289,1,FALSE)</f>
        <v>#N/A</v>
      </c>
    </row>
    <row r="45" spans="1:11" ht="43.5" customHeight="1" x14ac:dyDescent="0.35">
      <c r="A45" s="10" t="s">
        <v>1117</v>
      </c>
      <c r="B45" s="9" t="s">
        <v>1103</v>
      </c>
      <c r="C45" s="9" t="s">
        <v>31</v>
      </c>
      <c r="D45" s="9" t="s">
        <v>60</v>
      </c>
      <c r="E45" s="9" t="s">
        <v>61</v>
      </c>
      <c r="F45" s="10" t="s">
        <v>1117</v>
      </c>
      <c r="G45" s="13">
        <v>2452</v>
      </c>
      <c r="H45" s="14" t="s">
        <v>1095</v>
      </c>
      <c r="I45" s="9" t="s">
        <v>1118</v>
      </c>
      <c r="J45" s="9" t="s">
        <v>1097</v>
      </c>
      <c r="K45" s="8" t="str">
        <f>VLOOKUP(A45,'directorio formulado'!$A$2:$V$289,1,FALSE)</f>
        <v>Juzgado1309con@justiciamilitar.gov.co</v>
      </c>
    </row>
    <row r="46" spans="1:11" ht="43.5" customHeight="1" x14ac:dyDescent="0.35">
      <c r="A46" s="10" t="s">
        <v>1119</v>
      </c>
      <c r="B46" s="9" t="s">
        <v>1089</v>
      </c>
      <c r="C46" s="9" t="s">
        <v>31</v>
      </c>
      <c r="D46" s="9" t="s">
        <v>60</v>
      </c>
      <c r="E46" s="9" t="s">
        <v>61</v>
      </c>
      <c r="F46" s="10" t="s">
        <v>1119</v>
      </c>
      <c r="G46" s="13">
        <v>2453</v>
      </c>
      <c r="H46" s="14" t="s">
        <v>1095</v>
      </c>
      <c r="I46" s="9" t="s">
        <v>1118</v>
      </c>
      <c r="J46" s="9" t="s">
        <v>1097</v>
      </c>
      <c r="K46" s="8" t="e">
        <f>VLOOKUP(A46,'directorio formulado'!$A$2:$V$289,1,FALSE)</f>
        <v>#N/A</v>
      </c>
    </row>
    <row r="47" spans="1:11" ht="43.5" customHeight="1" x14ac:dyDescent="0.35">
      <c r="A47" s="10" t="s">
        <v>1120</v>
      </c>
      <c r="B47" s="9" t="s">
        <v>1103</v>
      </c>
      <c r="C47" s="9" t="s">
        <v>32</v>
      </c>
      <c r="D47" s="9" t="s">
        <v>60</v>
      </c>
      <c r="E47" s="9" t="s">
        <v>61</v>
      </c>
      <c r="F47" s="10" t="s">
        <v>1120</v>
      </c>
      <c r="G47" s="13">
        <v>2486</v>
      </c>
      <c r="H47" s="14" t="s">
        <v>1095</v>
      </c>
      <c r="I47" s="9" t="s">
        <v>1118</v>
      </c>
      <c r="J47" s="9" t="s">
        <v>1097</v>
      </c>
      <c r="K47" s="8" t="str">
        <f>VLOOKUP(A47,'directorio formulado'!$A$2:$V$289,1,FALSE)</f>
        <v>juzgado1310con@justiciamilitar.gov.co</v>
      </c>
    </row>
    <row r="48" spans="1:11" ht="43.5" customHeight="1" x14ac:dyDescent="0.35">
      <c r="A48" s="10" t="s">
        <v>1121</v>
      </c>
      <c r="B48" s="9" t="s">
        <v>1089</v>
      </c>
      <c r="C48" s="9" t="s">
        <v>32</v>
      </c>
      <c r="D48" s="9" t="s">
        <v>60</v>
      </c>
      <c r="E48" s="9" t="s">
        <v>61</v>
      </c>
      <c r="F48" s="10" t="s">
        <v>1121</v>
      </c>
      <c r="G48" s="13">
        <v>2489</v>
      </c>
      <c r="H48" s="14" t="s">
        <v>1095</v>
      </c>
      <c r="I48" s="9" t="s">
        <v>1118</v>
      </c>
      <c r="J48" s="9" t="s">
        <v>1097</v>
      </c>
      <c r="K48" s="8" t="e">
        <f>VLOOKUP(A48,'directorio formulado'!$A$2:$V$289,1,FALSE)</f>
        <v>#N/A</v>
      </c>
    </row>
    <row r="49" spans="1:11" ht="43.5" customHeight="1" x14ac:dyDescent="0.35">
      <c r="A49" s="10" t="s">
        <v>1122</v>
      </c>
      <c r="B49" s="9" t="s">
        <v>1103</v>
      </c>
      <c r="C49" s="9" t="s">
        <v>33</v>
      </c>
      <c r="D49" s="9" t="s">
        <v>62</v>
      </c>
      <c r="E49" s="9" t="s">
        <v>63</v>
      </c>
      <c r="F49" s="10" t="s">
        <v>1122</v>
      </c>
      <c r="G49" s="13"/>
      <c r="H49" s="14" t="s">
        <v>1095</v>
      </c>
      <c r="I49" s="14" t="s">
        <v>598</v>
      </c>
      <c r="J49" s="9" t="s">
        <v>1097</v>
      </c>
      <c r="K49" s="8" t="str">
        <f>VLOOKUP(A49,'directorio formulado'!$A$2:$V$289,1,FALSE)</f>
        <v>juzgado1311con@justiciamilitar.gov.co</v>
      </c>
    </row>
    <row r="50" spans="1:11" ht="43.5" customHeight="1" x14ac:dyDescent="0.35">
      <c r="A50" s="10" t="s">
        <v>1123</v>
      </c>
      <c r="B50" s="9" t="s">
        <v>1089</v>
      </c>
      <c r="C50" s="9" t="s">
        <v>33</v>
      </c>
      <c r="D50" s="9" t="s">
        <v>62</v>
      </c>
      <c r="E50" s="9" t="s">
        <v>63</v>
      </c>
      <c r="F50" s="10" t="s">
        <v>1123</v>
      </c>
      <c r="G50" s="13"/>
      <c r="H50" s="14" t="s">
        <v>1095</v>
      </c>
      <c r="I50" s="14" t="s">
        <v>598</v>
      </c>
      <c r="J50" s="9" t="s">
        <v>1097</v>
      </c>
      <c r="K50" s="8" t="e">
        <f>VLOOKUP(A50,'directorio formulado'!$A$2:$V$289,1,FALSE)</f>
        <v>#N/A</v>
      </c>
    </row>
    <row r="51" spans="1:11" ht="43.5" customHeight="1" x14ac:dyDescent="0.35">
      <c r="A51" s="10" t="s">
        <v>1124</v>
      </c>
      <c r="B51" s="9" t="s">
        <v>1103</v>
      </c>
      <c r="C51" s="9" t="s">
        <v>34</v>
      </c>
      <c r="D51" s="9" t="s">
        <v>62</v>
      </c>
      <c r="E51" s="9" t="s">
        <v>63</v>
      </c>
      <c r="F51" s="10" t="s">
        <v>1124</v>
      </c>
      <c r="G51" s="13"/>
      <c r="H51" s="14" t="s">
        <v>1125</v>
      </c>
      <c r="I51" s="14" t="s">
        <v>599</v>
      </c>
      <c r="J51" s="9" t="s">
        <v>1097</v>
      </c>
      <c r="K51" s="8" t="str">
        <f>VLOOKUP(A51,'directorio formulado'!$A$2:$V$289,1,FALSE)</f>
        <v>juzgado1312con@justiciamilitar.gov.co</v>
      </c>
    </row>
    <row r="52" spans="1:11" ht="43.5" customHeight="1" x14ac:dyDescent="0.35">
      <c r="A52" s="10" t="s">
        <v>1126</v>
      </c>
      <c r="B52" s="9" t="s">
        <v>1089</v>
      </c>
      <c r="C52" s="9" t="s">
        <v>34</v>
      </c>
      <c r="D52" s="9" t="s">
        <v>62</v>
      </c>
      <c r="E52" s="9" t="s">
        <v>63</v>
      </c>
      <c r="F52" s="10" t="s">
        <v>1126</v>
      </c>
      <c r="G52" s="13"/>
      <c r="H52" s="14" t="s">
        <v>1125</v>
      </c>
      <c r="I52" s="14" t="s">
        <v>599</v>
      </c>
      <c r="J52" s="9" t="s">
        <v>1097</v>
      </c>
      <c r="K52" s="8" t="e">
        <f>VLOOKUP(A52,'directorio formulado'!$A$2:$V$289,1,FALSE)</f>
        <v>#N/A</v>
      </c>
    </row>
    <row r="53" spans="1:11" ht="43.5" customHeight="1" x14ac:dyDescent="0.35">
      <c r="A53" s="10" t="s">
        <v>1127</v>
      </c>
      <c r="B53" s="9" t="s">
        <v>1103</v>
      </c>
      <c r="C53" s="9" t="s">
        <v>35</v>
      </c>
      <c r="D53" s="9" t="s">
        <v>343</v>
      </c>
      <c r="E53" s="9" t="s">
        <v>65</v>
      </c>
      <c r="F53" s="10" t="s">
        <v>1127</v>
      </c>
      <c r="G53" s="13"/>
      <c r="H53" s="9" t="s">
        <v>1095</v>
      </c>
      <c r="I53" s="9" t="s">
        <v>426</v>
      </c>
      <c r="J53" s="9" t="s">
        <v>1097</v>
      </c>
      <c r="K53" s="8" t="str">
        <f>VLOOKUP(A53,'directorio formulado'!$A$2:$V$289,1,FALSE)</f>
        <v>juzgado1313con@justiciamilitar.gov.co</v>
      </c>
    </row>
    <row r="54" spans="1:11" ht="43.5" customHeight="1" x14ac:dyDescent="0.35">
      <c r="A54" s="10" t="s">
        <v>1128</v>
      </c>
      <c r="B54" s="9" t="s">
        <v>1089</v>
      </c>
      <c r="C54" s="9" t="s">
        <v>35</v>
      </c>
      <c r="D54" s="9" t="s">
        <v>343</v>
      </c>
      <c r="E54" s="9" t="s">
        <v>65</v>
      </c>
      <c r="F54" s="10" t="s">
        <v>1128</v>
      </c>
      <c r="G54" s="13"/>
      <c r="H54" s="9" t="s">
        <v>1095</v>
      </c>
      <c r="I54" s="9" t="s">
        <v>426</v>
      </c>
      <c r="J54" s="9" t="s">
        <v>1097</v>
      </c>
      <c r="K54" s="8" t="e">
        <f>VLOOKUP(A54,'directorio formulado'!$A$2:$V$289,1,FALSE)</f>
        <v>#N/A</v>
      </c>
    </row>
    <row r="55" spans="1:11" ht="43.5" customHeight="1" x14ac:dyDescent="0.35">
      <c r="A55" s="10" t="s">
        <v>1129</v>
      </c>
      <c r="B55" s="9" t="s">
        <v>1103</v>
      </c>
      <c r="C55" s="9" t="s">
        <v>474</v>
      </c>
      <c r="D55" s="9" t="s">
        <v>64</v>
      </c>
      <c r="E55" s="9" t="s">
        <v>65</v>
      </c>
      <c r="F55" s="10" t="s">
        <v>1129</v>
      </c>
      <c r="G55" s="13"/>
      <c r="H55" s="9" t="s">
        <v>1130</v>
      </c>
      <c r="I55" s="9" t="s">
        <v>609</v>
      </c>
      <c r="J55" s="9" t="s">
        <v>1097</v>
      </c>
      <c r="K55" s="8" t="str">
        <f>VLOOKUP(A55,'directorio formulado'!$A$2:$V$289,1,FALSE)</f>
        <v>juzgado1314con@justiciamilitar.gov.co</v>
      </c>
    </row>
    <row r="56" spans="1:11" ht="43.5" customHeight="1" x14ac:dyDescent="0.35">
      <c r="A56" s="10" t="s">
        <v>1131</v>
      </c>
      <c r="B56" s="9" t="s">
        <v>1089</v>
      </c>
      <c r="C56" s="9" t="s">
        <v>474</v>
      </c>
      <c r="D56" s="9" t="s">
        <v>64</v>
      </c>
      <c r="E56" s="9" t="s">
        <v>65</v>
      </c>
      <c r="F56" s="10" t="s">
        <v>1131</v>
      </c>
      <c r="G56" s="13"/>
      <c r="H56" s="9" t="s">
        <v>1130</v>
      </c>
      <c r="I56" s="9" t="s">
        <v>609</v>
      </c>
      <c r="J56" s="9" t="s">
        <v>1097</v>
      </c>
      <c r="K56" s="8" t="e">
        <f>VLOOKUP(A56,'directorio formulado'!$A$2:$V$289,1,FALSE)</f>
        <v>#N/A</v>
      </c>
    </row>
    <row r="57" spans="1:11" ht="43.5" customHeight="1" x14ac:dyDescent="0.35">
      <c r="A57" s="10" t="s">
        <v>1132</v>
      </c>
      <c r="B57" s="9" t="s">
        <v>1103</v>
      </c>
      <c r="C57" s="9" t="s">
        <v>36</v>
      </c>
      <c r="D57" s="9" t="s">
        <v>54</v>
      </c>
      <c r="E57" s="9" t="s">
        <v>55</v>
      </c>
      <c r="F57" s="10" t="s">
        <v>1132</v>
      </c>
      <c r="G57" s="13"/>
      <c r="H57" s="9" t="s">
        <v>1095</v>
      </c>
      <c r="I57" s="14" t="s">
        <v>1096</v>
      </c>
      <c r="J57" s="9" t="s">
        <v>1097</v>
      </c>
      <c r="K57" s="8" t="str">
        <f>VLOOKUP(A57,'directorio formulado'!$A$2:$V$289,1,FALSE)</f>
        <v>juzgado1315con@justiciamilitar.gov.co</v>
      </c>
    </row>
    <row r="58" spans="1:11" ht="43.5" customHeight="1" x14ac:dyDescent="0.35">
      <c r="A58" s="10" t="s">
        <v>1133</v>
      </c>
      <c r="B58" s="9" t="s">
        <v>1089</v>
      </c>
      <c r="C58" s="9" t="s">
        <v>36</v>
      </c>
      <c r="D58" s="9" t="s">
        <v>54</v>
      </c>
      <c r="E58" s="9" t="s">
        <v>55</v>
      </c>
      <c r="F58" s="10" t="s">
        <v>1133</v>
      </c>
      <c r="G58" s="13"/>
      <c r="H58" s="9" t="s">
        <v>1095</v>
      </c>
      <c r="I58" s="14" t="s">
        <v>1096</v>
      </c>
      <c r="J58" s="9" t="s">
        <v>1097</v>
      </c>
      <c r="K58" s="8" t="e">
        <f>VLOOKUP(A58,'directorio formulado'!$A$2:$V$289,1,FALSE)</f>
        <v>#N/A</v>
      </c>
    </row>
    <row r="59" spans="1:11" ht="43.5" customHeight="1" x14ac:dyDescent="0.35">
      <c r="A59" s="10" t="s">
        <v>1134</v>
      </c>
      <c r="B59" s="9" t="s">
        <v>1103</v>
      </c>
      <c r="C59" s="9" t="s">
        <v>37</v>
      </c>
      <c r="D59" s="9" t="s">
        <v>54</v>
      </c>
      <c r="E59" s="9" t="s">
        <v>55</v>
      </c>
      <c r="F59" s="10" t="s">
        <v>1134</v>
      </c>
      <c r="G59" s="13"/>
      <c r="H59" s="9" t="s">
        <v>1100</v>
      </c>
      <c r="I59" s="9" t="s">
        <v>1135</v>
      </c>
      <c r="J59" s="9" t="s">
        <v>1097</v>
      </c>
      <c r="K59" s="8" t="str">
        <f>VLOOKUP(A59,'directorio formulado'!$A$2:$V$289,1,FALSE)</f>
        <v>juzgado1316con@justiciamilitar.gov.co</v>
      </c>
    </row>
    <row r="60" spans="1:11" ht="43.5" customHeight="1" x14ac:dyDescent="0.35">
      <c r="A60" s="10" t="s">
        <v>1136</v>
      </c>
      <c r="B60" s="9" t="s">
        <v>1089</v>
      </c>
      <c r="C60" s="9" t="s">
        <v>37</v>
      </c>
      <c r="D60" s="9" t="s">
        <v>54</v>
      </c>
      <c r="E60" s="9" t="s">
        <v>55</v>
      </c>
      <c r="F60" s="10" t="s">
        <v>1136</v>
      </c>
      <c r="G60" s="13"/>
      <c r="H60" s="9" t="s">
        <v>1100</v>
      </c>
      <c r="I60" s="9" t="s">
        <v>1135</v>
      </c>
      <c r="J60" s="9" t="s">
        <v>1097</v>
      </c>
      <c r="K60" s="8" t="e">
        <f>VLOOKUP(A60,'directorio formulado'!$A$2:$V$289,1,FALSE)</f>
        <v>#N/A</v>
      </c>
    </row>
    <row r="61" spans="1:11" ht="43.5" customHeight="1" x14ac:dyDescent="0.35">
      <c r="A61" s="10" t="s">
        <v>554</v>
      </c>
      <c r="B61" s="9" t="s">
        <v>1103</v>
      </c>
      <c r="C61" s="9" t="s">
        <v>475</v>
      </c>
      <c r="D61" s="9" t="s">
        <v>325</v>
      </c>
      <c r="E61" s="9" t="s">
        <v>297</v>
      </c>
      <c r="F61" s="10" t="s">
        <v>554</v>
      </c>
      <c r="G61" s="13"/>
      <c r="H61" s="14" t="s">
        <v>1137</v>
      </c>
      <c r="I61" s="14" t="s">
        <v>600</v>
      </c>
      <c r="J61" s="9" t="s">
        <v>1097</v>
      </c>
      <c r="K61" s="8" t="str">
        <f>VLOOKUP(A61,'directorio formulado'!$A$2:$V$289,1,FALSE)</f>
        <v>juzgado1317con@justiciamilitar.gov.co</v>
      </c>
    </row>
    <row r="62" spans="1:11" ht="43.5" customHeight="1" x14ac:dyDescent="0.35">
      <c r="A62" s="10" t="s">
        <v>1138</v>
      </c>
      <c r="B62" s="9" t="s">
        <v>1089</v>
      </c>
      <c r="C62" s="9" t="s">
        <v>475</v>
      </c>
      <c r="D62" s="9" t="s">
        <v>325</v>
      </c>
      <c r="E62" s="9" t="s">
        <v>297</v>
      </c>
      <c r="F62" s="10" t="s">
        <v>1138</v>
      </c>
      <c r="G62" s="13">
        <v>2200</v>
      </c>
      <c r="H62" s="9" t="s">
        <v>1139</v>
      </c>
      <c r="I62" s="9" t="s">
        <v>1140</v>
      </c>
      <c r="J62" s="9" t="s">
        <v>1097</v>
      </c>
      <c r="K62" s="8" t="e">
        <f>VLOOKUP(A62,'directorio formulado'!$A$2:$V$289,1,FALSE)</f>
        <v>#N/A</v>
      </c>
    </row>
    <row r="63" spans="1:11" ht="43.5" customHeight="1" x14ac:dyDescent="0.35">
      <c r="A63" s="10" t="s">
        <v>1141</v>
      </c>
      <c r="B63" s="9" t="s">
        <v>1103</v>
      </c>
      <c r="C63" s="9" t="s">
        <v>476</v>
      </c>
      <c r="D63" s="9" t="s">
        <v>296</v>
      </c>
      <c r="E63" s="9" t="s">
        <v>297</v>
      </c>
      <c r="F63" s="10" t="s">
        <v>1141</v>
      </c>
      <c r="G63" s="13">
        <v>2201</v>
      </c>
      <c r="H63" s="9" t="s">
        <v>1139</v>
      </c>
      <c r="I63" s="9" t="s">
        <v>1140</v>
      </c>
      <c r="J63" s="9" t="s">
        <v>1097</v>
      </c>
      <c r="K63" s="8" t="str">
        <f>VLOOKUP(A63,'directorio formulado'!$A$2:$V$289,1,FALSE)</f>
        <v>juzgado1318con@justiciamilitar.gov.co</v>
      </c>
    </row>
    <row r="64" spans="1:11" ht="43.5" customHeight="1" x14ac:dyDescent="0.35">
      <c r="A64" s="10" t="s">
        <v>1142</v>
      </c>
      <c r="B64" s="9" t="s">
        <v>1089</v>
      </c>
      <c r="C64" s="9" t="s">
        <v>476</v>
      </c>
      <c r="D64" s="9" t="s">
        <v>296</v>
      </c>
      <c r="E64" s="9" t="s">
        <v>297</v>
      </c>
      <c r="F64" s="10" t="s">
        <v>1142</v>
      </c>
      <c r="G64" s="13"/>
      <c r="H64" s="14" t="s">
        <v>1143</v>
      </c>
      <c r="I64" s="9" t="s">
        <v>1144</v>
      </c>
      <c r="J64" s="9" t="s">
        <v>1097</v>
      </c>
      <c r="K64" s="8" t="e">
        <f>VLOOKUP(A64,'directorio formulado'!$A$2:$V$289,1,FALSE)</f>
        <v>#N/A</v>
      </c>
    </row>
    <row r="65" spans="1:11" ht="43.5" customHeight="1" x14ac:dyDescent="0.35">
      <c r="A65" s="10" t="s">
        <v>1145</v>
      </c>
      <c r="B65" s="9" t="s">
        <v>1103</v>
      </c>
      <c r="C65" s="9" t="s">
        <v>477</v>
      </c>
      <c r="D65" s="9" t="s">
        <v>296</v>
      </c>
      <c r="E65" s="9" t="s">
        <v>297</v>
      </c>
      <c r="F65" s="10" t="s">
        <v>1145</v>
      </c>
      <c r="G65" s="13"/>
      <c r="H65" s="15" t="s">
        <v>1143</v>
      </c>
      <c r="I65" s="9" t="s">
        <v>1144</v>
      </c>
      <c r="J65" s="9" t="s">
        <v>1097</v>
      </c>
      <c r="K65" s="8" t="str">
        <f>VLOOKUP(A65,'directorio formulado'!$A$2:$V$289,1,FALSE)</f>
        <v>juzgado1319con@justiciamilitar.gov.co</v>
      </c>
    </row>
    <row r="66" spans="1:11" ht="43.5" customHeight="1" x14ac:dyDescent="0.35">
      <c r="A66" s="10" t="s">
        <v>1146</v>
      </c>
      <c r="B66" s="9" t="s">
        <v>1089</v>
      </c>
      <c r="C66" s="9" t="s">
        <v>477</v>
      </c>
      <c r="D66" s="9" t="s">
        <v>296</v>
      </c>
      <c r="E66" s="9" t="s">
        <v>297</v>
      </c>
      <c r="F66" s="10" t="s">
        <v>1146</v>
      </c>
      <c r="G66" s="13"/>
      <c r="H66" s="9"/>
      <c r="I66" s="9" t="s">
        <v>1147</v>
      </c>
      <c r="J66" s="9" t="s">
        <v>1097</v>
      </c>
      <c r="K66" s="8" t="e">
        <f>VLOOKUP(A66,'directorio formulado'!$A$2:$V$289,1,FALSE)</f>
        <v>#N/A</v>
      </c>
    </row>
    <row r="67" spans="1:11" ht="43.5" customHeight="1" x14ac:dyDescent="0.35">
      <c r="A67" s="10" t="s">
        <v>555</v>
      </c>
      <c r="B67" s="9" t="s">
        <v>1103</v>
      </c>
      <c r="C67" s="9" t="s">
        <v>478</v>
      </c>
      <c r="D67" s="9" t="s">
        <v>348</v>
      </c>
      <c r="E67" s="9" t="s">
        <v>349</v>
      </c>
      <c r="F67" s="10" t="s">
        <v>555</v>
      </c>
      <c r="G67" s="13"/>
      <c r="H67" s="9"/>
      <c r="I67" s="9" t="s">
        <v>1147</v>
      </c>
      <c r="J67" s="9" t="s">
        <v>1097</v>
      </c>
      <c r="K67" s="8" t="str">
        <f>VLOOKUP(A67,'directorio formulado'!$A$2:$V$289,1,FALSE)</f>
        <v>juzgado1322con@justiciamilitar.gov.co</v>
      </c>
    </row>
    <row r="68" spans="1:11" ht="43.5" customHeight="1" x14ac:dyDescent="0.35">
      <c r="A68" s="10" t="s">
        <v>1148</v>
      </c>
      <c r="B68" s="9" t="s">
        <v>1089</v>
      </c>
      <c r="C68" s="9" t="s">
        <v>478</v>
      </c>
      <c r="D68" s="9" t="s">
        <v>348</v>
      </c>
      <c r="E68" s="9" t="s">
        <v>349</v>
      </c>
      <c r="F68" s="10" t="s">
        <v>1148</v>
      </c>
      <c r="G68" s="13">
        <v>2162</v>
      </c>
      <c r="H68" s="9" t="s">
        <v>1149</v>
      </c>
      <c r="I68" s="14" t="s">
        <v>1150</v>
      </c>
      <c r="J68" s="9" t="s">
        <v>1097</v>
      </c>
      <c r="K68" s="8" t="e">
        <f>VLOOKUP(A68,'directorio formulado'!$A$2:$V$289,1,FALSE)</f>
        <v>#N/A</v>
      </c>
    </row>
    <row r="69" spans="1:11" ht="43.5" customHeight="1" x14ac:dyDescent="0.35">
      <c r="A69" s="10" t="s">
        <v>1151</v>
      </c>
      <c r="B69" s="9" t="s">
        <v>1103</v>
      </c>
      <c r="C69" s="9" t="s">
        <v>479</v>
      </c>
      <c r="D69" s="9" t="s">
        <v>347</v>
      </c>
      <c r="E69" s="9" t="s">
        <v>321</v>
      </c>
      <c r="F69" s="10" t="s">
        <v>1151</v>
      </c>
      <c r="G69" s="13">
        <v>2181</v>
      </c>
      <c r="H69" s="9" t="s">
        <v>1149</v>
      </c>
      <c r="I69" s="14" t="s">
        <v>1150</v>
      </c>
      <c r="J69" s="9" t="s">
        <v>1097</v>
      </c>
      <c r="K69" s="8" t="e">
        <f>VLOOKUP(A69,'directorio formulado'!$A$2:$V$289,1,FALSE)</f>
        <v>#N/A</v>
      </c>
    </row>
    <row r="70" spans="1:11" ht="43.5" customHeight="1" x14ac:dyDescent="0.35">
      <c r="A70" s="10" t="s">
        <v>1152</v>
      </c>
      <c r="B70" s="9" t="s">
        <v>1089</v>
      </c>
      <c r="C70" s="9" t="s">
        <v>479</v>
      </c>
      <c r="D70" s="9" t="s">
        <v>347</v>
      </c>
      <c r="E70" s="9" t="s">
        <v>321</v>
      </c>
      <c r="F70" s="10" t="s">
        <v>1152</v>
      </c>
      <c r="G70" s="13">
        <v>2308</v>
      </c>
      <c r="H70" s="14" t="s">
        <v>1095</v>
      </c>
      <c r="I70" s="9" t="s">
        <v>387</v>
      </c>
      <c r="J70" s="9" t="s">
        <v>1097</v>
      </c>
      <c r="K70" s="8" t="e">
        <f>VLOOKUP(A70,'directorio formulado'!$A$2:$V$289,1,FALSE)</f>
        <v>#N/A</v>
      </c>
    </row>
    <row r="71" spans="1:11" ht="43.5" customHeight="1" x14ac:dyDescent="0.35">
      <c r="A71" s="10" t="s">
        <v>1153</v>
      </c>
      <c r="B71" s="9" t="s">
        <v>1103</v>
      </c>
      <c r="C71" s="9" t="s">
        <v>480</v>
      </c>
      <c r="D71" s="9" t="s">
        <v>304</v>
      </c>
      <c r="E71" s="9" t="s">
        <v>305</v>
      </c>
      <c r="F71" s="10" t="s">
        <v>1153</v>
      </c>
      <c r="G71" s="13">
        <v>2309</v>
      </c>
      <c r="H71" s="14" t="s">
        <v>1095</v>
      </c>
      <c r="I71" s="9" t="s">
        <v>387</v>
      </c>
      <c r="J71" s="9" t="s">
        <v>1097</v>
      </c>
      <c r="K71" s="8" t="str">
        <f>VLOOKUP(A71,'directorio formulado'!$A$2:$V$289,1,FALSE)</f>
        <v>juzgado1324con@justiciamilitar.gov.co</v>
      </c>
    </row>
    <row r="72" spans="1:11" ht="43.5" customHeight="1" x14ac:dyDescent="0.35">
      <c r="A72" s="10" t="s">
        <v>1154</v>
      </c>
      <c r="B72" s="9" t="s">
        <v>1089</v>
      </c>
      <c r="C72" s="9" t="s">
        <v>480</v>
      </c>
      <c r="D72" s="9" t="s">
        <v>304</v>
      </c>
      <c r="E72" s="9" t="s">
        <v>305</v>
      </c>
      <c r="F72" s="10" t="s">
        <v>1154</v>
      </c>
      <c r="G72" s="13"/>
      <c r="H72" s="9" t="s">
        <v>1155</v>
      </c>
      <c r="I72" s="14" t="s">
        <v>1156</v>
      </c>
      <c r="J72" s="9" t="s">
        <v>1068</v>
      </c>
      <c r="K72" s="8" t="e">
        <f>VLOOKUP(A72,'directorio formulado'!$A$2:$V$289,1,FALSE)</f>
        <v>#N/A</v>
      </c>
    </row>
    <row r="73" spans="1:11" ht="43.5" customHeight="1" x14ac:dyDescent="0.35">
      <c r="A73" s="10" t="s">
        <v>557</v>
      </c>
      <c r="B73" s="9" t="s">
        <v>1103</v>
      </c>
      <c r="C73" s="9" t="s">
        <v>481</v>
      </c>
      <c r="D73" s="9" t="s">
        <v>294</v>
      </c>
      <c r="E73" s="9" t="s">
        <v>295</v>
      </c>
      <c r="F73" s="10" t="s">
        <v>557</v>
      </c>
      <c r="G73" s="13"/>
      <c r="H73" s="9" t="s">
        <v>1155</v>
      </c>
      <c r="I73" s="14" t="s">
        <v>1156</v>
      </c>
      <c r="J73" s="9" t="s">
        <v>1068</v>
      </c>
      <c r="K73" s="8" t="str">
        <f>VLOOKUP(A73,'directorio formulado'!$A$2:$V$289,1,FALSE)</f>
        <v>juzgado1326con@justiciamilitar.gov.co</v>
      </c>
    </row>
    <row r="74" spans="1:11" ht="43.5" customHeight="1" x14ac:dyDescent="0.35">
      <c r="A74" s="10" t="s">
        <v>1157</v>
      </c>
      <c r="B74" s="9" t="s">
        <v>1089</v>
      </c>
      <c r="C74" s="9" t="s">
        <v>481</v>
      </c>
      <c r="D74" s="9" t="s">
        <v>294</v>
      </c>
      <c r="E74" s="9" t="s">
        <v>295</v>
      </c>
      <c r="F74" s="10" t="s">
        <v>1157</v>
      </c>
      <c r="G74" s="13"/>
      <c r="H74" s="9" t="s">
        <v>1158</v>
      </c>
      <c r="I74" s="9" t="s">
        <v>441</v>
      </c>
      <c r="J74" s="9" t="s">
        <v>1097</v>
      </c>
      <c r="K74" s="8" t="e">
        <f>VLOOKUP(A74,'directorio formulado'!$A$2:$V$289,1,FALSE)</f>
        <v>#N/A</v>
      </c>
    </row>
    <row r="75" spans="1:11" ht="43.5" customHeight="1" x14ac:dyDescent="0.35">
      <c r="A75" s="10" t="s">
        <v>1160</v>
      </c>
      <c r="B75" s="9" t="s">
        <v>1103</v>
      </c>
      <c r="C75" s="9" t="s">
        <v>1159</v>
      </c>
      <c r="D75" s="9" t="s">
        <v>307</v>
      </c>
      <c r="E75" s="9" t="s">
        <v>308</v>
      </c>
      <c r="F75" s="10" t="s">
        <v>1160</v>
      </c>
      <c r="G75" s="13"/>
      <c r="H75" s="9" t="s">
        <v>1158</v>
      </c>
      <c r="I75" s="9" t="s">
        <v>441</v>
      </c>
      <c r="J75" s="9" t="s">
        <v>1097</v>
      </c>
      <c r="K75" s="8" t="e">
        <f>VLOOKUP(A75,'directorio formulado'!$A$2:$V$289,1,FALSE)</f>
        <v>#N/A</v>
      </c>
    </row>
    <row r="76" spans="1:11" ht="43.5" customHeight="1" x14ac:dyDescent="0.35">
      <c r="A76" s="10" t="s">
        <v>1161</v>
      </c>
      <c r="B76" s="9" t="s">
        <v>1089</v>
      </c>
      <c r="C76" s="9" t="s">
        <v>1159</v>
      </c>
      <c r="D76" s="9" t="s">
        <v>307</v>
      </c>
      <c r="E76" s="9" t="s">
        <v>308</v>
      </c>
      <c r="F76" s="10" t="s">
        <v>1161</v>
      </c>
      <c r="G76" s="13">
        <v>1213</v>
      </c>
      <c r="H76" s="9" t="s">
        <v>1066</v>
      </c>
      <c r="I76" s="9" t="s">
        <v>1067</v>
      </c>
      <c r="J76" s="9" t="s">
        <v>1068</v>
      </c>
      <c r="K76" s="8" t="e">
        <f>VLOOKUP(A76,'directorio formulado'!$A$2:$V$289,1,FALSE)</f>
        <v>#N/A</v>
      </c>
    </row>
    <row r="77" spans="1:11" ht="43.5" customHeight="1" x14ac:dyDescent="0.35">
      <c r="A77" s="10" t="s">
        <v>1163</v>
      </c>
      <c r="B77" s="9" t="s">
        <v>1162</v>
      </c>
      <c r="C77" s="9" t="s">
        <v>38</v>
      </c>
      <c r="D77" s="9" t="s">
        <v>1065</v>
      </c>
      <c r="E77" s="9" t="s">
        <v>1065</v>
      </c>
      <c r="F77" s="10" t="s">
        <v>1163</v>
      </c>
      <c r="G77" s="13">
        <v>1212</v>
      </c>
      <c r="H77" s="9" t="s">
        <v>1066</v>
      </c>
      <c r="I77" s="9" t="s">
        <v>1067</v>
      </c>
      <c r="J77" s="9" t="s">
        <v>1068</v>
      </c>
      <c r="K77" s="8" t="str">
        <f>VLOOKUP(A77,'directorio formulado'!$A$2:$V$289,1,FALSE)</f>
        <v>juez1601ejecpe@justiciamilitar.gov.co</v>
      </c>
    </row>
    <row r="78" spans="1:11" ht="43.5" customHeight="1" x14ac:dyDescent="0.35">
      <c r="A78" s="10" t="s">
        <v>1164</v>
      </c>
      <c r="B78" s="9" t="s">
        <v>1089</v>
      </c>
      <c r="C78" s="9" t="s">
        <v>38</v>
      </c>
      <c r="D78" s="9" t="s">
        <v>1065</v>
      </c>
      <c r="E78" s="9" t="s">
        <v>1065</v>
      </c>
      <c r="F78" s="10" t="s">
        <v>1164</v>
      </c>
      <c r="G78" s="13"/>
      <c r="H78" s="9" t="s">
        <v>1165</v>
      </c>
      <c r="I78" s="9" t="s">
        <v>1166</v>
      </c>
      <c r="J78" s="9" t="s">
        <v>1068</v>
      </c>
      <c r="K78" s="8" t="e">
        <f>VLOOKUP(A78,'directorio formulado'!$A$2:$V$289,1,FALSE)</f>
        <v>#N/A</v>
      </c>
    </row>
    <row r="79" spans="1:11" ht="43.5" customHeight="1" x14ac:dyDescent="0.35">
      <c r="A79" s="10" t="s">
        <v>1167</v>
      </c>
      <c r="B79" s="9" t="s">
        <v>1162</v>
      </c>
      <c r="C79" s="9" t="s">
        <v>39</v>
      </c>
      <c r="D79" s="9" t="s">
        <v>323</v>
      </c>
      <c r="E79" s="9" t="s">
        <v>297</v>
      </c>
      <c r="F79" s="10" t="s">
        <v>1167</v>
      </c>
      <c r="G79" s="13"/>
      <c r="H79" s="9" t="s">
        <v>1165</v>
      </c>
      <c r="I79" s="9" t="s">
        <v>1166</v>
      </c>
      <c r="J79" s="9" t="s">
        <v>1068</v>
      </c>
      <c r="K79" s="8" t="str">
        <f>VLOOKUP(A79,'directorio formulado'!$A$2:$V$289,1,FALSE)</f>
        <v>juzgado1603ep@justiciamilitar.gov.co</v>
      </c>
    </row>
    <row r="80" spans="1:11" ht="43.5" customHeight="1" x14ac:dyDescent="0.35">
      <c r="A80" s="10" t="s">
        <v>1168</v>
      </c>
      <c r="B80" s="9" t="s">
        <v>1089</v>
      </c>
      <c r="C80" s="9" t="s">
        <v>39</v>
      </c>
      <c r="D80" s="9" t="s">
        <v>323</v>
      </c>
      <c r="E80" s="9" t="s">
        <v>297</v>
      </c>
      <c r="F80" s="10" t="s">
        <v>1168</v>
      </c>
      <c r="G80" s="13">
        <v>1222</v>
      </c>
      <c r="H80" s="9" t="s">
        <v>1066</v>
      </c>
      <c r="I80" s="9" t="s">
        <v>1067</v>
      </c>
      <c r="J80" s="9" t="s">
        <v>1068</v>
      </c>
      <c r="K80" s="8" t="e">
        <f>VLOOKUP(A80,'directorio formulado'!$A$2:$V$289,1,FALSE)</f>
        <v>#N/A</v>
      </c>
    </row>
    <row r="81" spans="1:11" ht="43.5" customHeight="1" x14ac:dyDescent="0.35">
      <c r="A81" s="10" t="s">
        <v>1170</v>
      </c>
      <c r="B81" s="9" t="s">
        <v>1169</v>
      </c>
      <c r="C81" s="9" t="s">
        <v>40</v>
      </c>
      <c r="D81" s="9" t="s">
        <v>1065</v>
      </c>
      <c r="E81" s="9" t="s">
        <v>1065</v>
      </c>
      <c r="F81" s="10" t="s">
        <v>1170</v>
      </c>
      <c r="G81" s="13">
        <v>1223</v>
      </c>
      <c r="H81" s="9" t="s">
        <v>1066</v>
      </c>
      <c r="I81" s="9" t="s">
        <v>1067</v>
      </c>
      <c r="J81" s="9" t="s">
        <v>1068</v>
      </c>
      <c r="K81" s="8" t="str">
        <f>VLOOKUP(A81,'directorio formulado'!$A$2:$V$289,1,FALSE)</f>
        <v>juez1701ctrlgaran@justiciamilitar.gov.co</v>
      </c>
    </row>
    <row r="82" spans="1:11" ht="43.5" customHeight="1" x14ac:dyDescent="0.35">
      <c r="A82" s="10" t="s">
        <v>1171</v>
      </c>
      <c r="B82" s="9" t="s">
        <v>1089</v>
      </c>
      <c r="C82" s="9" t="s">
        <v>40</v>
      </c>
      <c r="D82" s="9" t="s">
        <v>1065</v>
      </c>
      <c r="E82" s="9" t="s">
        <v>1065</v>
      </c>
      <c r="F82" s="10" t="s">
        <v>1171</v>
      </c>
      <c r="G82" s="13">
        <v>1224</v>
      </c>
      <c r="H82" s="9" t="s">
        <v>1066</v>
      </c>
      <c r="I82" s="9" t="s">
        <v>1067</v>
      </c>
      <c r="J82" s="9" t="s">
        <v>1068</v>
      </c>
      <c r="K82" s="8" t="e">
        <f>VLOOKUP(A82,'directorio formulado'!$A$2:$V$289,1,FALSE)</f>
        <v>#N/A</v>
      </c>
    </row>
    <row r="83" spans="1:11" ht="43.5" customHeight="1" x14ac:dyDescent="0.35">
      <c r="A83" s="10" t="s">
        <v>1172</v>
      </c>
      <c r="B83" s="9" t="s">
        <v>1169</v>
      </c>
      <c r="C83" s="9" t="s">
        <v>41</v>
      </c>
      <c r="D83" s="9" t="s">
        <v>1065</v>
      </c>
      <c r="E83" s="9" t="s">
        <v>1065</v>
      </c>
      <c r="F83" s="10" t="s">
        <v>1172</v>
      </c>
      <c r="G83" s="13">
        <v>1225</v>
      </c>
      <c r="H83" s="9" t="s">
        <v>1066</v>
      </c>
      <c r="I83" s="9" t="s">
        <v>1067</v>
      </c>
      <c r="J83" s="9" t="s">
        <v>1068</v>
      </c>
      <c r="K83" s="8" t="str">
        <f>VLOOKUP(A83,'directorio formulado'!$A$2:$V$289,1,FALSE)</f>
        <v>juez1702ctrlgaran@justiciamilitar.gov.co</v>
      </c>
    </row>
    <row r="84" spans="1:11" ht="43.5" customHeight="1" x14ac:dyDescent="0.35">
      <c r="A84" s="10" t="s">
        <v>1173</v>
      </c>
      <c r="B84" s="9" t="s">
        <v>1089</v>
      </c>
      <c r="C84" s="9" t="s">
        <v>41</v>
      </c>
      <c r="D84" s="9" t="s">
        <v>1065</v>
      </c>
      <c r="E84" s="9" t="s">
        <v>1065</v>
      </c>
      <c r="F84" s="10" t="s">
        <v>1173</v>
      </c>
      <c r="G84" s="13">
        <v>1226</v>
      </c>
      <c r="H84" s="9" t="s">
        <v>1066</v>
      </c>
      <c r="I84" s="9" t="s">
        <v>1067</v>
      </c>
      <c r="J84" s="9" t="s">
        <v>1068</v>
      </c>
      <c r="K84" s="8" t="e">
        <f>VLOOKUP(A84,'directorio formulado'!$A$2:$V$289,1,FALSE)</f>
        <v>#N/A</v>
      </c>
    </row>
    <row r="85" spans="1:11" ht="43.5" customHeight="1" x14ac:dyDescent="0.35">
      <c r="A85" s="10" t="s">
        <v>1174</v>
      </c>
      <c r="B85" s="9" t="s">
        <v>1169</v>
      </c>
      <c r="C85" s="9" t="s">
        <v>42</v>
      </c>
      <c r="D85" s="9" t="s">
        <v>1065</v>
      </c>
      <c r="E85" s="9" t="s">
        <v>1065</v>
      </c>
      <c r="F85" s="10" t="s">
        <v>1174</v>
      </c>
      <c r="G85" s="13">
        <v>1227</v>
      </c>
      <c r="H85" s="9" t="s">
        <v>1066</v>
      </c>
      <c r="I85" s="9" t="s">
        <v>1067</v>
      </c>
      <c r="J85" s="9" t="s">
        <v>1068</v>
      </c>
      <c r="K85" s="8" t="str">
        <f>VLOOKUP(A85,'directorio formulado'!$A$2:$V$289,1,FALSE)</f>
        <v>juzgado1703gar@justiciamilitar.gov.co</v>
      </c>
    </row>
    <row r="86" spans="1:11" ht="43.5" customHeight="1" x14ac:dyDescent="0.35">
      <c r="A86" s="10" t="s">
        <v>1175</v>
      </c>
      <c r="B86" s="9" t="s">
        <v>1089</v>
      </c>
      <c r="C86" s="9" t="s">
        <v>42</v>
      </c>
      <c r="D86" s="9" t="s">
        <v>1065</v>
      </c>
      <c r="E86" s="9" t="s">
        <v>1065</v>
      </c>
      <c r="F86" s="10" t="s">
        <v>1175</v>
      </c>
      <c r="G86" s="13"/>
      <c r="H86" s="9" t="s">
        <v>1095</v>
      </c>
      <c r="I86" s="14" t="s">
        <v>604</v>
      </c>
      <c r="J86" s="9" t="s">
        <v>1097</v>
      </c>
      <c r="K86" s="8" t="e">
        <f>VLOOKUP(A86,'directorio formulado'!$A$2:$V$289,1,FALSE)</f>
        <v>#N/A</v>
      </c>
    </row>
    <row r="87" spans="1:11" ht="43.5" customHeight="1" x14ac:dyDescent="0.35">
      <c r="A87" s="10" t="s">
        <v>1176</v>
      </c>
      <c r="B87" s="9" t="s">
        <v>1169</v>
      </c>
      <c r="C87" s="9" t="s">
        <v>43</v>
      </c>
      <c r="D87" s="9" t="s">
        <v>66</v>
      </c>
      <c r="E87" s="9" t="s">
        <v>67</v>
      </c>
      <c r="F87" s="10" t="s">
        <v>1176</v>
      </c>
      <c r="G87" s="13"/>
      <c r="H87" s="9" t="s">
        <v>1095</v>
      </c>
      <c r="I87" s="14" t="s">
        <v>604</v>
      </c>
      <c r="J87" s="9" t="s">
        <v>1097</v>
      </c>
      <c r="K87" s="8" t="str">
        <f>VLOOKUP(A87,'directorio formulado'!$A$2:$V$289,1,FALSE)</f>
        <v>juzgado1708gar@justiciamilitar.gov.co</v>
      </c>
    </row>
    <row r="88" spans="1:11" ht="43.5" customHeight="1" x14ac:dyDescent="0.35">
      <c r="A88" s="10" t="s">
        <v>1177</v>
      </c>
      <c r="B88" s="9" t="s">
        <v>1089</v>
      </c>
      <c r="C88" s="9" t="s">
        <v>43</v>
      </c>
      <c r="D88" s="9" t="s">
        <v>66</v>
      </c>
      <c r="E88" s="9" t="s">
        <v>67</v>
      </c>
      <c r="F88" s="10" t="s">
        <v>1177</v>
      </c>
      <c r="G88" s="13">
        <v>2362</v>
      </c>
      <c r="H88" s="9" t="s">
        <v>1155</v>
      </c>
      <c r="I88" s="9" t="s">
        <v>1178</v>
      </c>
      <c r="J88" s="9" t="s">
        <v>1097</v>
      </c>
      <c r="K88" s="8" t="e">
        <f>VLOOKUP(A88,'directorio formulado'!$A$2:$V$289,1,FALSE)</f>
        <v>#N/A</v>
      </c>
    </row>
    <row r="89" spans="1:11" ht="43.5" customHeight="1" x14ac:dyDescent="0.35">
      <c r="A89" s="10" t="s">
        <v>1179</v>
      </c>
      <c r="B89" s="9" t="s">
        <v>1169</v>
      </c>
      <c r="C89" s="9" t="s">
        <v>44</v>
      </c>
      <c r="D89" s="9" t="s">
        <v>68</v>
      </c>
      <c r="E89" s="9" t="s">
        <v>69</v>
      </c>
      <c r="F89" s="10" t="s">
        <v>1179</v>
      </c>
      <c r="G89" s="13">
        <v>2363</v>
      </c>
      <c r="H89" s="9" t="s">
        <v>1155</v>
      </c>
      <c r="I89" s="9" t="s">
        <v>1178</v>
      </c>
      <c r="J89" s="9" t="s">
        <v>1097</v>
      </c>
      <c r="K89" s="8" t="str">
        <f>VLOOKUP(A89,'directorio formulado'!$A$2:$V$289,1,FALSE)</f>
        <v>juzgado1709gar@justiciamilitar.gov.co</v>
      </c>
    </row>
    <row r="90" spans="1:11" ht="43.5" customHeight="1" x14ac:dyDescent="0.35">
      <c r="A90" s="10" t="s">
        <v>1180</v>
      </c>
      <c r="B90" s="9" t="s">
        <v>1089</v>
      </c>
      <c r="C90" s="9" t="s">
        <v>44</v>
      </c>
      <c r="D90" s="9" t="s">
        <v>68</v>
      </c>
      <c r="E90" s="9" t="s">
        <v>69</v>
      </c>
      <c r="F90" s="10" t="s">
        <v>1180</v>
      </c>
      <c r="G90" s="13"/>
      <c r="H90" s="14" t="s">
        <v>1181</v>
      </c>
      <c r="I90" s="14" t="s">
        <v>606</v>
      </c>
      <c r="J90" s="9" t="s">
        <v>1097</v>
      </c>
      <c r="K90" s="8" t="e">
        <f>VLOOKUP(A90,'directorio formulado'!$A$2:$V$289,1,FALSE)</f>
        <v>#N/A</v>
      </c>
    </row>
    <row r="91" spans="1:11" ht="43.5" customHeight="1" x14ac:dyDescent="0.35">
      <c r="A91" s="10" t="s">
        <v>1182</v>
      </c>
      <c r="B91" s="9" t="s">
        <v>1169</v>
      </c>
      <c r="C91" s="9" t="s">
        <v>45</v>
      </c>
      <c r="D91" s="9" t="s">
        <v>56</v>
      </c>
      <c r="E91" s="9" t="s">
        <v>57</v>
      </c>
      <c r="F91" s="10" t="s">
        <v>1182</v>
      </c>
      <c r="G91" s="13"/>
      <c r="H91" s="14" t="s">
        <v>1181</v>
      </c>
      <c r="I91" s="14" t="s">
        <v>606</v>
      </c>
      <c r="J91" s="9" t="s">
        <v>1097</v>
      </c>
      <c r="K91" s="8" t="str">
        <f>VLOOKUP(A91,'directorio formulado'!$A$2:$V$289,1,FALSE)</f>
        <v>juzgado1710gar@justiciamilitar.gov.co</v>
      </c>
    </row>
    <row r="92" spans="1:11" ht="43.5" customHeight="1" x14ac:dyDescent="0.35">
      <c r="A92" s="10" t="s">
        <v>1138</v>
      </c>
      <c r="B92" s="9" t="s">
        <v>1089</v>
      </c>
      <c r="C92" s="9" t="s">
        <v>45</v>
      </c>
      <c r="D92" s="9" t="s">
        <v>56</v>
      </c>
      <c r="E92" s="9" t="s">
        <v>57</v>
      </c>
      <c r="F92" s="10" t="s">
        <v>1138</v>
      </c>
      <c r="G92" s="13"/>
      <c r="H92" s="14" t="s">
        <v>1114</v>
      </c>
      <c r="I92" s="14" t="s">
        <v>80</v>
      </c>
      <c r="J92" s="9" t="s">
        <v>1097</v>
      </c>
      <c r="K92" s="8" t="e">
        <f>VLOOKUP(A92,'directorio formulado'!$A$2:$V$289,1,FALSE)</f>
        <v>#N/A</v>
      </c>
    </row>
    <row r="93" spans="1:11" ht="43.5" customHeight="1" x14ac:dyDescent="0.35">
      <c r="A93" s="10" t="s">
        <v>1183</v>
      </c>
      <c r="B93" s="9" t="s">
        <v>1169</v>
      </c>
      <c r="C93" s="9" t="s">
        <v>46</v>
      </c>
      <c r="D93" s="9" t="s">
        <v>58</v>
      </c>
      <c r="E93" s="9" t="s">
        <v>59</v>
      </c>
      <c r="F93" s="10" t="s">
        <v>1183</v>
      </c>
      <c r="G93" s="13"/>
      <c r="H93" s="9" t="s">
        <v>1114</v>
      </c>
      <c r="I93" s="9" t="s">
        <v>80</v>
      </c>
      <c r="J93" s="9" t="s">
        <v>1097</v>
      </c>
      <c r="K93" s="8" t="str">
        <f>VLOOKUP(A93,'directorio formulado'!$A$2:$V$289,1,FALSE)</f>
        <v>juzgado1711gar@justiciamilitar.gov.co</v>
      </c>
    </row>
    <row r="94" spans="1:11" ht="43.5" customHeight="1" x14ac:dyDescent="0.35">
      <c r="A94" s="10" t="s">
        <v>1184</v>
      </c>
      <c r="B94" s="9" t="s">
        <v>1089</v>
      </c>
      <c r="C94" s="9" t="s">
        <v>46</v>
      </c>
      <c r="D94" s="9" t="s">
        <v>58</v>
      </c>
      <c r="E94" s="9" t="s">
        <v>59</v>
      </c>
      <c r="F94" s="10" t="s">
        <v>1184</v>
      </c>
      <c r="G94" s="13">
        <v>2484</v>
      </c>
      <c r="H94" s="14" t="s">
        <v>1095</v>
      </c>
      <c r="I94" s="9" t="s">
        <v>1118</v>
      </c>
      <c r="J94" s="9" t="s">
        <v>1097</v>
      </c>
      <c r="K94" s="8" t="e">
        <f>VLOOKUP(A94,'directorio formulado'!$A$2:$V$289,1,FALSE)</f>
        <v>#N/A</v>
      </c>
    </row>
    <row r="95" spans="1:11" ht="43.5" customHeight="1" x14ac:dyDescent="0.35">
      <c r="A95" s="10" t="s">
        <v>71</v>
      </c>
      <c r="B95" s="9" t="s">
        <v>1169</v>
      </c>
      <c r="C95" s="9" t="s">
        <v>47</v>
      </c>
      <c r="D95" s="9" t="s">
        <v>60</v>
      </c>
      <c r="E95" s="9" t="s">
        <v>61</v>
      </c>
      <c r="F95" s="10" t="s">
        <v>71</v>
      </c>
      <c r="G95" s="13">
        <v>2493</v>
      </c>
      <c r="H95" s="14" t="s">
        <v>1095</v>
      </c>
      <c r="I95" s="9" t="s">
        <v>1118</v>
      </c>
      <c r="J95" s="9" t="s">
        <v>1097</v>
      </c>
      <c r="K95" s="8" t="str">
        <f>VLOOKUP(A95,'directorio formulado'!$A$2:$V$289,1,FALSE)</f>
        <v>juzgado1712gar@justiciamilitar.gov.co</v>
      </c>
    </row>
    <row r="96" spans="1:11" ht="43.5" customHeight="1" x14ac:dyDescent="0.35">
      <c r="A96" s="10" t="s">
        <v>1185</v>
      </c>
      <c r="B96" s="9" t="s">
        <v>1089</v>
      </c>
      <c r="C96" s="9" t="s">
        <v>47</v>
      </c>
      <c r="D96" s="9" t="s">
        <v>60</v>
      </c>
      <c r="E96" s="9" t="s">
        <v>61</v>
      </c>
      <c r="F96" s="10" t="s">
        <v>1185</v>
      </c>
      <c r="G96" s="13">
        <v>2488</v>
      </c>
      <c r="H96" s="14" t="s">
        <v>1095</v>
      </c>
      <c r="I96" s="9" t="s">
        <v>1118</v>
      </c>
      <c r="J96" s="9" t="s">
        <v>1097</v>
      </c>
      <c r="K96" s="8" t="e">
        <f>VLOOKUP(A96,'directorio formulado'!$A$2:$V$289,1,FALSE)</f>
        <v>#N/A</v>
      </c>
    </row>
    <row r="97" spans="1:11" ht="43.5" customHeight="1" x14ac:dyDescent="0.35">
      <c r="A97" s="10" t="s">
        <v>1186</v>
      </c>
      <c r="B97" s="9" t="s">
        <v>1169</v>
      </c>
      <c r="C97" s="9" t="s">
        <v>48</v>
      </c>
      <c r="D97" s="9" t="s">
        <v>60</v>
      </c>
      <c r="E97" s="9" t="s">
        <v>61</v>
      </c>
      <c r="F97" s="10" t="s">
        <v>1186</v>
      </c>
      <c r="G97" s="13">
        <v>2492</v>
      </c>
      <c r="H97" s="14" t="s">
        <v>1095</v>
      </c>
      <c r="I97" s="9" t="s">
        <v>1118</v>
      </c>
      <c r="J97" s="9" t="s">
        <v>1097</v>
      </c>
      <c r="K97" s="8" t="str">
        <f>VLOOKUP(A97,'directorio formulado'!$A$2:$V$289,1,FALSE)</f>
        <v>juzgado1713gar@justiciamilitar.gov.co</v>
      </c>
    </row>
    <row r="98" spans="1:11" ht="43.5" customHeight="1" x14ac:dyDescent="0.35">
      <c r="A98" s="10" t="s">
        <v>1187</v>
      </c>
      <c r="B98" s="9" t="s">
        <v>1089</v>
      </c>
      <c r="C98" s="9" t="s">
        <v>48</v>
      </c>
      <c r="D98" s="9" t="s">
        <v>60</v>
      </c>
      <c r="E98" s="9" t="s">
        <v>61</v>
      </c>
      <c r="F98" s="10" t="s">
        <v>1187</v>
      </c>
      <c r="G98" s="13"/>
      <c r="H98" s="14" t="s">
        <v>1188</v>
      </c>
      <c r="I98" s="14" t="s">
        <v>81</v>
      </c>
      <c r="J98" s="9" t="s">
        <v>1097</v>
      </c>
      <c r="K98" s="8" t="e">
        <f>VLOOKUP(A98,'directorio formulado'!$A$2:$V$289,1,FALSE)</f>
        <v>#N/A</v>
      </c>
    </row>
    <row r="99" spans="1:11" ht="43.5" customHeight="1" x14ac:dyDescent="0.35">
      <c r="A99" s="10" t="s">
        <v>1189</v>
      </c>
      <c r="B99" s="9" t="s">
        <v>1169</v>
      </c>
      <c r="C99" s="9" t="s">
        <v>49</v>
      </c>
      <c r="D99" s="9" t="s">
        <v>62</v>
      </c>
      <c r="E99" s="9" t="s">
        <v>63</v>
      </c>
      <c r="F99" s="10" t="s">
        <v>1189</v>
      </c>
      <c r="G99" s="13"/>
      <c r="H99" s="9" t="s">
        <v>1188</v>
      </c>
      <c r="I99" s="9" t="s">
        <v>81</v>
      </c>
      <c r="J99" s="9" t="s">
        <v>1097</v>
      </c>
      <c r="K99" s="8" t="str">
        <f>VLOOKUP(A99,'directorio formulado'!$A$2:$V$289,1,FALSE)</f>
        <v>juzgado1714gar@justiciamilitar.gov.co</v>
      </c>
    </row>
    <row r="100" spans="1:11" ht="43.5" customHeight="1" x14ac:dyDescent="0.35">
      <c r="A100" s="10" t="s">
        <v>1190</v>
      </c>
      <c r="B100" s="9" t="s">
        <v>1089</v>
      </c>
      <c r="C100" s="9" t="s">
        <v>49</v>
      </c>
      <c r="D100" s="9" t="s">
        <v>62</v>
      </c>
      <c r="E100" s="9" t="s">
        <v>63</v>
      </c>
      <c r="F100" s="10" t="s">
        <v>1190</v>
      </c>
      <c r="G100" s="13"/>
      <c r="H100" s="9" t="s">
        <v>1191</v>
      </c>
      <c r="I100" s="9" t="s">
        <v>1192</v>
      </c>
      <c r="J100" s="9" t="s">
        <v>1097</v>
      </c>
      <c r="K100" s="8" t="e">
        <f>VLOOKUP(A100,'directorio formulado'!$A$2:$V$289,1,FALSE)</f>
        <v>#N/A</v>
      </c>
    </row>
    <row r="101" spans="1:11" ht="43.5" customHeight="1" x14ac:dyDescent="0.35">
      <c r="A101" s="10" t="s">
        <v>1193</v>
      </c>
      <c r="B101" s="9" t="s">
        <v>1169</v>
      </c>
      <c r="C101" s="9" t="s">
        <v>50</v>
      </c>
      <c r="D101" s="9" t="s">
        <v>64</v>
      </c>
      <c r="E101" s="9" t="s">
        <v>65</v>
      </c>
      <c r="F101" s="10" t="s">
        <v>1193</v>
      </c>
      <c r="G101" s="13"/>
      <c r="H101" s="9" t="s">
        <v>1191</v>
      </c>
      <c r="I101" s="9" t="s">
        <v>1192</v>
      </c>
      <c r="J101" s="9" t="s">
        <v>1097</v>
      </c>
      <c r="K101" s="8" t="str">
        <f>VLOOKUP(A101,'directorio formulado'!$A$2:$V$289,1,FALSE)</f>
        <v>juzgado1715gar@justiciamilitar.gov.co</v>
      </c>
    </row>
    <row r="102" spans="1:11" ht="43.5" customHeight="1" x14ac:dyDescent="0.35">
      <c r="A102" s="10" t="s">
        <v>1194</v>
      </c>
      <c r="B102" s="9" t="s">
        <v>1089</v>
      </c>
      <c r="C102" s="9" t="s">
        <v>50</v>
      </c>
      <c r="D102" s="9" t="s">
        <v>64</v>
      </c>
      <c r="E102" s="9" t="s">
        <v>65</v>
      </c>
      <c r="F102" s="10" t="s">
        <v>1194</v>
      </c>
      <c r="G102" s="13"/>
      <c r="H102" s="14" t="s">
        <v>1130</v>
      </c>
      <c r="I102" s="14" t="s">
        <v>609</v>
      </c>
      <c r="J102" s="9" t="s">
        <v>1097</v>
      </c>
      <c r="K102" s="8" t="e">
        <f>VLOOKUP(A102,'directorio formulado'!$A$2:$V$289,1,FALSE)</f>
        <v>#N/A</v>
      </c>
    </row>
    <row r="103" spans="1:11" ht="43.5" customHeight="1" x14ac:dyDescent="0.35">
      <c r="A103" s="10" t="s">
        <v>1195</v>
      </c>
      <c r="B103" s="9" t="s">
        <v>1169</v>
      </c>
      <c r="C103" s="9" t="s">
        <v>51</v>
      </c>
      <c r="D103" s="9" t="s">
        <v>64</v>
      </c>
      <c r="E103" s="9" t="s">
        <v>65</v>
      </c>
      <c r="F103" s="10" t="s">
        <v>1195</v>
      </c>
      <c r="G103" s="13"/>
      <c r="H103" s="14" t="s">
        <v>1130</v>
      </c>
      <c r="I103" s="14" t="s">
        <v>609</v>
      </c>
      <c r="J103" s="9" t="s">
        <v>1097</v>
      </c>
      <c r="K103" s="8" t="str">
        <f>VLOOKUP(A103,'directorio formulado'!$A$2:$V$289,1,FALSE)</f>
        <v>juzgado1716gar@justiciamilitar.gov.co</v>
      </c>
    </row>
    <row r="104" spans="1:11" ht="43.5" customHeight="1" x14ac:dyDescent="0.35">
      <c r="A104" s="10" t="s">
        <v>1196</v>
      </c>
      <c r="B104" s="9" t="s">
        <v>1089</v>
      </c>
      <c r="C104" s="9" t="s">
        <v>51</v>
      </c>
      <c r="D104" s="9" t="s">
        <v>64</v>
      </c>
      <c r="E104" s="9" t="s">
        <v>65</v>
      </c>
      <c r="F104" s="10" t="s">
        <v>1196</v>
      </c>
      <c r="G104" s="13">
        <v>2462</v>
      </c>
      <c r="H104" s="9" t="s">
        <v>1095</v>
      </c>
      <c r="I104" s="14" t="s">
        <v>1096</v>
      </c>
      <c r="J104" s="9" t="s">
        <v>1097</v>
      </c>
      <c r="K104" s="8" t="e">
        <f>VLOOKUP(A104,'directorio formulado'!$A$2:$V$289,1,FALSE)</f>
        <v>#N/A</v>
      </c>
    </row>
    <row r="105" spans="1:11" ht="43.5" customHeight="1" x14ac:dyDescent="0.35">
      <c r="A105" s="10" t="s">
        <v>1197</v>
      </c>
      <c r="B105" s="9" t="s">
        <v>1169</v>
      </c>
      <c r="C105" s="9" t="s">
        <v>52</v>
      </c>
      <c r="D105" s="9" t="s">
        <v>54</v>
      </c>
      <c r="E105" s="9" t="s">
        <v>55</v>
      </c>
      <c r="F105" s="10" t="s">
        <v>1197</v>
      </c>
      <c r="G105" s="13">
        <v>2463</v>
      </c>
      <c r="H105" s="9" t="s">
        <v>1095</v>
      </c>
      <c r="I105" s="14" t="s">
        <v>1096</v>
      </c>
      <c r="J105" s="9" t="s">
        <v>1097</v>
      </c>
      <c r="K105" s="8" t="str">
        <f>VLOOKUP(A105,'directorio formulado'!$A$2:$V$289,1,FALSE)</f>
        <v>juzgado1717gar@justiciamilitar.gov.co</v>
      </c>
    </row>
    <row r="106" spans="1:11" ht="43.5" customHeight="1" x14ac:dyDescent="0.35">
      <c r="A106" s="10" t="s">
        <v>1198</v>
      </c>
      <c r="B106" s="9" t="s">
        <v>1089</v>
      </c>
      <c r="C106" s="9" t="s">
        <v>52</v>
      </c>
      <c r="D106" s="9" t="s">
        <v>54</v>
      </c>
      <c r="E106" s="9" t="s">
        <v>55</v>
      </c>
      <c r="F106" s="10" t="s">
        <v>1198</v>
      </c>
      <c r="G106" s="13"/>
      <c r="H106" s="9" t="s">
        <v>1100</v>
      </c>
      <c r="I106" s="9" t="s">
        <v>1199</v>
      </c>
      <c r="J106" s="9" t="s">
        <v>1097</v>
      </c>
      <c r="K106" s="8" t="e">
        <f>VLOOKUP(A106,'directorio formulado'!$A$2:$V$289,1,FALSE)</f>
        <v>#N/A</v>
      </c>
    </row>
    <row r="107" spans="1:11" ht="43.5" customHeight="1" x14ac:dyDescent="0.35">
      <c r="A107" s="10" t="s">
        <v>1200</v>
      </c>
      <c r="B107" s="9" t="s">
        <v>1169</v>
      </c>
      <c r="C107" s="9" t="s">
        <v>53</v>
      </c>
      <c r="D107" s="9" t="s">
        <v>54</v>
      </c>
      <c r="E107" s="9" t="s">
        <v>55</v>
      </c>
      <c r="F107" s="10" t="s">
        <v>1200</v>
      </c>
      <c r="G107" s="13"/>
      <c r="H107" s="9" t="s">
        <v>1100</v>
      </c>
      <c r="I107" s="9" t="s">
        <v>1199</v>
      </c>
      <c r="J107" s="9" t="s">
        <v>1097</v>
      </c>
      <c r="K107" s="8" t="str">
        <f>VLOOKUP(A107,'directorio formulado'!$A$2:$V$289,1,FALSE)</f>
        <v>juzgado1718gar@justiciamilitar.gov.co</v>
      </c>
    </row>
    <row r="108" spans="1:11" ht="43.5" customHeight="1" x14ac:dyDescent="0.35">
      <c r="A108" s="10" t="s">
        <v>1201</v>
      </c>
      <c r="B108" s="9" t="s">
        <v>1089</v>
      </c>
      <c r="C108" s="9" t="s">
        <v>53</v>
      </c>
      <c r="D108" s="9" t="s">
        <v>54</v>
      </c>
      <c r="E108" s="9" t="s">
        <v>55</v>
      </c>
      <c r="F108" s="10" t="s">
        <v>1201</v>
      </c>
      <c r="G108" s="13"/>
      <c r="H108" s="14" t="s">
        <v>1137</v>
      </c>
      <c r="I108" s="14" t="s">
        <v>600</v>
      </c>
      <c r="J108" s="9" t="s">
        <v>1097</v>
      </c>
      <c r="K108" s="8" t="e">
        <f>VLOOKUP(A108,'directorio formulado'!$A$2:$V$289,1,FALSE)</f>
        <v>#N/A</v>
      </c>
    </row>
    <row r="109" spans="1:11" ht="43.5" customHeight="1" x14ac:dyDescent="0.35">
      <c r="A109" s="10" t="s">
        <v>558</v>
      </c>
      <c r="B109" s="9" t="s">
        <v>1169</v>
      </c>
      <c r="C109" s="9" t="s">
        <v>482</v>
      </c>
      <c r="D109" s="9" t="s">
        <v>325</v>
      </c>
      <c r="E109" s="9" t="s">
        <v>297</v>
      </c>
      <c r="F109" s="10" t="s">
        <v>558</v>
      </c>
      <c r="G109" s="13"/>
      <c r="H109" s="14" t="s">
        <v>1137</v>
      </c>
      <c r="I109" s="14" t="s">
        <v>600</v>
      </c>
      <c r="J109" s="9" t="s">
        <v>1097</v>
      </c>
      <c r="K109" s="8" t="str">
        <f>VLOOKUP(A109,'directorio formulado'!$A$2:$V$289,1,FALSE)</f>
        <v>juzgado1723gar@justiciamilitar.gov.co</v>
      </c>
    </row>
    <row r="110" spans="1:11" ht="43.5" customHeight="1" x14ac:dyDescent="0.35">
      <c r="A110" s="10" t="s">
        <v>1202</v>
      </c>
      <c r="B110" s="9" t="s">
        <v>1089</v>
      </c>
      <c r="C110" s="9" t="s">
        <v>482</v>
      </c>
      <c r="D110" s="9" t="s">
        <v>325</v>
      </c>
      <c r="E110" s="9" t="s">
        <v>297</v>
      </c>
      <c r="F110" s="10" t="s">
        <v>1202</v>
      </c>
      <c r="G110" s="13"/>
      <c r="H110" s="14" t="s">
        <v>1143</v>
      </c>
      <c r="I110" s="9" t="s">
        <v>1203</v>
      </c>
      <c r="J110" s="9" t="s">
        <v>1097</v>
      </c>
      <c r="K110" s="8" t="e">
        <f>VLOOKUP(A110,'directorio formulado'!$A$2:$V$289,1,FALSE)</f>
        <v>#N/A</v>
      </c>
    </row>
    <row r="111" spans="1:11" ht="43.5" customHeight="1" x14ac:dyDescent="0.35">
      <c r="A111" s="10" t="s">
        <v>1204</v>
      </c>
      <c r="B111" s="9" t="s">
        <v>1169</v>
      </c>
      <c r="C111" s="9" t="s">
        <v>483</v>
      </c>
      <c r="D111" s="9" t="s">
        <v>296</v>
      </c>
      <c r="E111" s="9" t="s">
        <v>297</v>
      </c>
      <c r="F111" s="10" t="s">
        <v>1204</v>
      </c>
      <c r="G111" s="13"/>
      <c r="H111" s="9" t="s">
        <v>1143</v>
      </c>
      <c r="I111" s="9" t="s">
        <v>1203</v>
      </c>
      <c r="J111" s="9" t="s">
        <v>1097</v>
      </c>
      <c r="K111" s="8" t="str">
        <f>VLOOKUP(A111,'directorio formulado'!$A$2:$V$289,1,FALSE)</f>
        <v>juzgado1724gar@justiciamilitar.gov.co</v>
      </c>
    </row>
    <row r="112" spans="1:11" ht="43.5" customHeight="1" x14ac:dyDescent="0.35">
      <c r="A112" s="10" t="s">
        <v>1205</v>
      </c>
      <c r="B112" s="9" t="s">
        <v>1089</v>
      </c>
      <c r="C112" s="9" t="s">
        <v>483</v>
      </c>
      <c r="D112" s="9" t="s">
        <v>296</v>
      </c>
      <c r="E112" s="9" t="s">
        <v>297</v>
      </c>
      <c r="F112" s="10" t="s">
        <v>1205</v>
      </c>
      <c r="G112" s="13"/>
      <c r="H112" s="9" t="s">
        <v>1206</v>
      </c>
      <c r="I112" s="9" t="s">
        <v>612</v>
      </c>
      <c r="J112" s="9" t="s">
        <v>1097</v>
      </c>
      <c r="K112" s="8" t="e">
        <f>VLOOKUP(A112,'directorio formulado'!$A$2:$V$289,1,FALSE)</f>
        <v>#N/A</v>
      </c>
    </row>
    <row r="113" spans="1:11" ht="43.5" customHeight="1" x14ac:dyDescent="0.35">
      <c r="A113" s="10" t="s">
        <v>1208</v>
      </c>
      <c r="B113" s="9" t="s">
        <v>1169</v>
      </c>
      <c r="C113" s="9" t="s">
        <v>484</v>
      </c>
      <c r="D113" s="9" t="s">
        <v>1207</v>
      </c>
      <c r="E113" s="9" t="s">
        <v>297</v>
      </c>
      <c r="F113" s="10" t="s">
        <v>1208</v>
      </c>
      <c r="G113" s="13"/>
      <c r="H113" s="9" t="s">
        <v>1206</v>
      </c>
      <c r="I113" s="9" t="s">
        <v>612</v>
      </c>
      <c r="J113" s="9" t="s">
        <v>1097</v>
      </c>
      <c r="K113" s="8" t="str">
        <f>VLOOKUP(A113,'directorio formulado'!$A$2:$V$289,1,FALSE)</f>
        <v>juzgado1725gar@justiciamilitar.gov.co</v>
      </c>
    </row>
    <row r="114" spans="1:11" ht="43.5" customHeight="1" x14ac:dyDescent="0.35">
      <c r="A114" s="10" t="s">
        <v>1209</v>
      </c>
      <c r="B114" s="9" t="s">
        <v>1089</v>
      </c>
      <c r="C114" s="9" t="s">
        <v>484</v>
      </c>
      <c r="D114" s="9" t="s">
        <v>1207</v>
      </c>
      <c r="E114" s="9" t="s">
        <v>297</v>
      </c>
      <c r="F114" s="10" t="s">
        <v>1209</v>
      </c>
      <c r="G114" s="13"/>
      <c r="H114" s="9" t="s">
        <v>1210</v>
      </c>
      <c r="I114" s="9" t="s">
        <v>392</v>
      </c>
      <c r="J114" s="9" t="s">
        <v>1097</v>
      </c>
      <c r="K114" s="8" t="e">
        <f>VLOOKUP(A114,'directorio formulado'!$A$2:$V$289,1,FALSE)</f>
        <v>#N/A</v>
      </c>
    </row>
    <row r="115" spans="1:11" ht="43.5" customHeight="1" x14ac:dyDescent="0.35">
      <c r="A115" s="10" t="s">
        <v>559</v>
      </c>
      <c r="B115" s="9" t="s">
        <v>1169</v>
      </c>
      <c r="C115" s="9" t="s">
        <v>485</v>
      </c>
      <c r="D115" s="9" t="s">
        <v>312</v>
      </c>
      <c r="E115" s="9" t="s">
        <v>313</v>
      </c>
      <c r="F115" s="10" t="s">
        <v>559</v>
      </c>
      <c r="G115" s="13"/>
      <c r="H115" s="9" t="s">
        <v>1210</v>
      </c>
      <c r="I115" s="9" t="s">
        <v>392</v>
      </c>
      <c r="J115" s="9" t="s">
        <v>1097</v>
      </c>
      <c r="K115" s="8" t="str">
        <f>VLOOKUP(A115,'directorio formulado'!$A$2:$V$289,1,FALSE)</f>
        <v>juzgado1726gar@justiciamilitar.gov.co</v>
      </c>
    </row>
    <row r="116" spans="1:11" ht="43.5" customHeight="1" x14ac:dyDescent="0.35">
      <c r="A116" s="10" t="s">
        <v>1211</v>
      </c>
      <c r="B116" s="9" t="s">
        <v>1089</v>
      </c>
      <c r="C116" s="9" t="s">
        <v>485</v>
      </c>
      <c r="D116" s="9" t="s">
        <v>312</v>
      </c>
      <c r="E116" s="9" t="s">
        <v>313</v>
      </c>
      <c r="F116" s="10" t="s">
        <v>1211</v>
      </c>
      <c r="G116" s="13">
        <v>2103</v>
      </c>
      <c r="H116" s="9" t="s">
        <v>1095</v>
      </c>
      <c r="I116" s="9" t="s">
        <v>641</v>
      </c>
      <c r="J116" s="9" t="s">
        <v>1097</v>
      </c>
      <c r="K116" s="8" t="e">
        <f>VLOOKUP(A116,'directorio formulado'!$A$2:$V$289,1,FALSE)</f>
        <v>#N/A</v>
      </c>
    </row>
    <row r="117" spans="1:11" ht="43.5" customHeight="1" x14ac:dyDescent="0.35">
      <c r="A117" s="10" t="s">
        <v>560</v>
      </c>
      <c r="B117" s="9" t="s">
        <v>1169</v>
      </c>
      <c r="C117" s="9" t="s">
        <v>486</v>
      </c>
      <c r="D117" s="9" t="s">
        <v>361</v>
      </c>
      <c r="E117" s="9" t="s">
        <v>362</v>
      </c>
      <c r="F117" s="10" t="s">
        <v>560</v>
      </c>
      <c r="G117" s="13">
        <v>2112</v>
      </c>
      <c r="H117" s="9" t="s">
        <v>1095</v>
      </c>
      <c r="I117" s="9" t="s">
        <v>641</v>
      </c>
      <c r="J117" s="9" t="s">
        <v>1097</v>
      </c>
      <c r="K117" s="8" t="str">
        <f>VLOOKUP(A117,'directorio formulado'!$A$2:$V$289,1,FALSE)</f>
        <v>juzgado1727gar@justiciamilitar.gov.co</v>
      </c>
    </row>
    <row r="118" spans="1:11" ht="43.5" customHeight="1" x14ac:dyDescent="0.35">
      <c r="A118" s="10" t="s">
        <v>1212</v>
      </c>
      <c r="B118" s="9" t="s">
        <v>1089</v>
      </c>
      <c r="C118" s="9" t="s">
        <v>486</v>
      </c>
      <c r="D118" s="9" t="s">
        <v>361</v>
      </c>
      <c r="E118" s="9" t="s">
        <v>362</v>
      </c>
      <c r="F118" s="10" t="s">
        <v>1212</v>
      </c>
      <c r="G118" s="13">
        <v>2151</v>
      </c>
      <c r="H118" s="9" t="s">
        <v>1213</v>
      </c>
      <c r="I118" s="9" t="s">
        <v>1214</v>
      </c>
      <c r="J118" s="9" t="s">
        <v>1097</v>
      </c>
      <c r="K118" s="8" t="e">
        <f>VLOOKUP(A118,'directorio formulado'!$A$2:$V$289,1,FALSE)</f>
        <v>#N/A</v>
      </c>
    </row>
    <row r="119" spans="1:11" ht="43.5" customHeight="1" x14ac:dyDescent="0.35">
      <c r="A119" s="10" t="s">
        <v>561</v>
      </c>
      <c r="B119" s="9" t="s">
        <v>1169</v>
      </c>
      <c r="C119" s="9" t="s">
        <v>487</v>
      </c>
      <c r="D119" s="9" t="s">
        <v>318</v>
      </c>
      <c r="E119" s="9" t="s">
        <v>319</v>
      </c>
      <c r="F119" s="10" t="s">
        <v>561</v>
      </c>
      <c r="G119" s="13">
        <v>2166</v>
      </c>
      <c r="H119" s="9" t="s">
        <v>1213</v>
      </c>
      <c r="I119" s="9" t="s">
        <v>1214</v>
      </c>
      <c r="J119" s="9" t="s">
        <v>1097</v>
      </c>
      <c r="K119" s="8" t="str">
        <f>VLOOKUP(A119,'directorio formulado'!$A$2:$V$289,1,FALSE)</f>
        <v>juzgado1728gar@justiciamilitar.gov.co</v>
      </c>
    </row>
    <row r="120" spans="1:11" ht="43.5" customHeight="1" x14ac:dyDescent="0.35">
      <c r="A120" s="10" t="s">
        <v>1215</v>
      </c>
      <c r="B120" s="9" t="s">
        <v>1089</v>
      </c>
      <c r="C120" s="9" t="s">
        <v>487</v>
      </c>
      <c r="D120" s="9" t="s">
        <v>318</v>
      </c>
      <c r="E120" s="9" t="s">
        <v>319</v>
      </c>
      <c r="F120" s="10" t="s">
        <v>1215</v>
      </c>
      <c r="G120" s="13"/>
      <c r="H120" s="9" t="s">
        <v>1213</v>
      </c>
      <c r="I120" s="9" t="s">
        <v>1214</v>
      </c>
      <c r="J120" s="9" t="s">
        <v>1097</v>
      </c>
      <c r="K120" s="8" t="e">
        <f>VLOOKUP(A120,'directorio formulado'!$A$2:$V$289,1,FALSE)</f>
        <v>#N/A</v>
      </c>
    </row>
    <row r="121" spans="1:11" ht="43.5" customHeight="1" x14ac:dyDescent="0.35">
      <c r="A121" s="10" t="s">
        <v>562</v>
      </c>
      <c r="B121" s="9" t="s">
        <v>1169</v>
      </c>
      <c r="C121" s="9" t="s">
        <v>488</v>
      </c>
      <c r="D121" s="9" t="s">
        <v>318</v>
      </c>
      <c r="E121" s="9" t="s">
        <v>319</v>
      </c>
      <c r="F121" s="10" t="s">
        <v>562</v>
      </c>
      <c r="G121" s="13">
        <v>2174</v>
      </c>
      <c r="H121" s="9" t="s">
        <v>1213</v>
      </c>
      <c r="I121" s="9" t="s">
        <v>1214</v>
      </c>
      <c r="J121" s="9" t="s">
        <v>1097</v>
      </c>
      <c r="K121" s="8" t="str">
        <f>VLOOKUP(A121,'directorio formulado'!$A$2:$V$289,1,FALSE)</f>
        <v>juzgado1730gar@justiciamilitar.gov.co</v>
      </c>
    </row>
    <row r="122" spans="1:11" ht="43.5" customHeight="1" x14ac:dyDescent="0.35">
      <c r="A122" s="10" t="s">
        <v>1216</v>
      </c>
      <c r="B122" s="9" t="s">
        <v>1089</v>
      </c>
      <c r="C122" s="9" t="s">
        <v>488</v>
      </c>
      <c r="D122" s="9" t="s">
        <v>318</v>
      </c>
      <c r="E122" s="9" t="s">
        <v>319</v>
      </c>
      <c r="F122" s="10" t="s">
        <v>1216</v>
      </c>
      <c r="G122" s="13">
        <v>2163</v>
      </c>
      <c r="H122" s="9" t="s">
        <v>1095</v>
      </c>
      <c r="I122" s="9" t="s">
        <v>1217</v>
      </c>
      <c r="J122" s="9" t="s">
        <v>1068</v>
      </c>
      <c r="K122" s="8" t="e">
        <f>VLOOKUP(A122,'directorio formulado'!$A$2:$V$289,1,FALSE)</f>
        <v>#N/A</v>
      </c>
    </row>
    <row r="123" spans="1:11" ht="43.5" customHeight="1" x14ac:dyDescent="0.35">
      <c r="A123" s="10" t="s">
        <v>563</v>
      </c>
      <c r="B123" s="9" t="s">
        <v>1169</v>
      </c>
      <c r="C123" s="9" t="s">
        <v>489</v>
      </c>
      <c r="D123" s="9" t="s">
        <v>302</v>
      </c>
      <c r="E123" s="9" t="s">
        <v>303</v>
      </c>
      <c r="F123" s="10" t="s">
        <v>563</v>
      </c>
      <c r="G123" s="13">
        <v>2159</v>
      </c>
      <c r="H123" s="9" t="s">
        <v>1095</v>
      </c>
      <c r="I123" s="9" t="s">
        <v>1217</v>
      </c>
      <c r="J123" s="9" t="s">
        <v>1068</v>
      </c>
      <c r="K123" s="8" t="str">
        <f>VLOOKUP(A123,'directorio formulado'!$A$2:$V$289,1,FALSE)</f>
        <v>juzgado1731gar@justiciamilitar.gov.co</v>
      </c>
    </row>
    <row r="124" spans="1:11" ht="43.5" customHeight="1" x14ac:dyDescent="0.35">
      <c r="A124" s="10" t="s">
        <v>1218</v>
      </c>
      <c r="B124" s="9" t="s">
        <v>1089</v>
      </c>
      <c r="C124" s="9" t="s">
        <v>489</v>
      </c>
      <c r="D124" s="9" t="s">
        <v>302</v>
      </c>
      <c r="E124" s="9" t="s">
        <v>303</v>
      </c>
      <c r="F124" s="10" t="s">
        <v>1218</v>
      </c>
      <c r="G124" s="13">
        <v>2168</v>
      </c>
      <c r="H124" s="9" t="s">
        <v>1219</v>
      </c>
      <c r="I124" s="9" t="s">
        <v>431</v>
      </c>
      <c r="J124" s="9" t="s">
        <v>1068</v>
      </c>
      <c r="K124" s="8" t="e">
        <f>VLOOKUP(A124,'directorio formulado'!$A$2:$V$289,1,FALSE)</f>
        <v>#N/A</v>
      </c>
    </row>
    <row r="125" spans="1:11" ht="43.5" customHeight="1" x14ac:dyDescent="0.35">
      <c r="A125" s="10" t="s">
        <v>564</v>
      </c>
      <c r="B125" s="9" t="s">
        <v>1169</v>
      </c>
      <c r="C125" s="9" t="s">
        <v>490</v>
      </c>
      <c r="D125" s="9" t="s">
        <v>347</v>
      </c>
      <c r="E125" s="9" t="s">
        <v>321</v>
      </c>
      <c r="F125" s="10" t="s">
        <v>564</v>
      </c>
      <c r="G125" s="13">
        <v>2169</v>
      </c>
      <c r="H125" s="9" t="s">
        <v>1219</v>
      </c>
      <c r="I125" s="9" t="s">
        <v>431</v>
      </c>
      <c r="J125" s="9" t="s">
        <v>1068</v>
      </c>
      <c r="K125" s="8" t="str">
        <f>VLOOKUP(A125,'directorio formulado'!$A$2:$V$289,1,FALSE)</f>
        <v>juzgado1732gar@justiciamilitar.gov.co</v>
      </c>
    </row>
    <row r="126" spans="1:11" ht="43.5" customHeight="1" x14ac:dyDescent="0.35">
      <c r="A126" s="10" t="s">
        <v>565</v>
      </c>
      <c r="B126" s="9" t="s">
        <v>1169</v>
      </c>
      <c r="C126" s="9" t="s">
        <v>491</v>
      </c>
      <c r="D126" s="9" t="s">
        <v>350</v>
      </c>
      <c r="E126" s="9" t="s">
        <v>351</v>
      </c>
      <c r="F126" s="10" t="s">
        <v>565</v>
      </c>
      <c r="G126" s="13"/>
      <c r="H126" s="9" t="s">
        <v>1220</v>
      </c>
      <c r="I126" s="9" t="s">
        <v>615</v>
      </c>
      <c r="J126" s="9" t="s">
        <v>1068</v>
      </c>
      <c r="K126" s="8" t="str">
        <f>VLOOKUP(A126,'directorio formulado'!$A$2:$V$289,1,FALSE)</f>
        <v>juzgado1733gar@justiciamilitar.gov.co</v>
      </c>
    </row>
    <row r="127" spans="1:11" ht="43.5" customHeight="1" x14ac:dyDescent="0.35">
      <c r="A127" s="10" t="s">
        <v>1221</v>
      </c>
      <c r="B127" s="9" t="s">
        <v>1089</v>
      </c>
      <c r="C127" s="9" t="s">
        <v>491</v>
      </c>
      <c r="D127" s="9" t="s">
        <v>350</v>
      </c>
      <c r="E127" s="9" t="s">
        <v>351</v>
      </c>
      <c r="F127" s="10" t="s">
        <v>1221</v>
      </c>
      <c r="G127" s="13"/>
      <c r="H127" s="9" t="s">
        <v>1220</v>
      </c>
      <c r="I127" s="9" t="s">
        <v>615</v>
      </c>
      <c r="J127" s="9" t="s">
        <v>1068</v>
      </c>
      <c r="K127" s="8" t="e">
        <f>VLOOKUP(A127,'directorio formulado'!$A$2:$V$289,1,FALSE)</f>
        <v>#N/A</v>
      </c>
    </row>
    <row r="128" spans="1:11" ht="43.5" customHeight="1" x14ac:dyDescent="0.35">
      <c r="A128" s="10" t="s">
        <v>566</v>
      </c>
      <c r="B128" s="9" t="s">
        <v>1169</v>
      </c>
      <c r="C128" s="9" t="s">
        <v>492</v>
      </c>
      <c r="D128" s="9" t="s">
        <v>304</v>
      </c>
      <c r="E128" s="9" t="s">
        <v>305</v>
      </c>
      <c r="F128" s="10" t="s">
        <v>566</v>
      </c>
      <c r="G128" s="13">
        <v>2312</v>
      </c>
      <c r="H128" s="14" t="s">
        <v>1095</v>
      </c>
      <c r="I128" s="9" t="s">
        <v>387</v>
      </c>
      <c r="J128" s="9" t="s">
        <v>1068</v>
      </c>
      <c r="K128" s="8" t="str">
        <f>VLOOKUP(A128,'directorio formulado'!$A$2:$V$289,1,FALSE)</f>
        <v>juzgado1734gar@justiciamilitar.gov.co</v>
      </c>
    </row>
    <row r="129" spans="1:11" ht="43.5" customHeight="1" x14ac:dyDescent="0.35">
      <c r="A129" s="10" t="s">
        <v>1222</v>
      </c>
      <c r="B129" s="9" t="s">
        <v>1089</v>
      </c>
      <c r="C129" s="9" t="s">
        <v>492</v>
      </c>
      <c r="D129" s="9" t="s">
        <v>304</v>
      </c>
      <c r="E129" s="9" t="s">
        <v>305</v>
      </c>
      <c r="F129" s="10" t="s">
        <v>1222</v>
      </c>
      <c r="G129" s="13">
        <v>2313</v>
      </c>
      <c r="H129" s="14" t="s">
        <v>1095</v>
      </c>
      <c r="I129" s="9" t="s">
        <v>387</v>
      </c>
      <c r="J129" s="9" t="s">
        <v>1068</v>
      </c>
      <c r="K129" s="8" t="e">
        <f>VLOOKUP(A129,'directorio formulado'!$A$2:$V$289,1,FALSE)</f>
        <v>#N/A</v>
      </c>
    </row>
    <row r="130" spans="1:11" ht="43.5" customHeight="1" x14ac:dyDescent="0.35">
      <c r="A130" s="10" t="s">
        <v>567</v>
      </c>
      <c r="B130" s="9" t="s">
        <v>1169</v>
      </c>
      <c r="C130" s="9" t="s">
        <v>493</v>
      </c>
      <c r="D130" s="9" t="s">
        <v>294</v>
      </c>
      <c r="E130" s="9" t="s">
        <v>295</v>
      </c>
      <c r="F130" s="10" t="s">
        <v>567</v>
      </c>
      <c r="G130" s="13">
        <v>2464</v>
      </c>
      <c r="H130" s="9" t="s">
        <v>1223</v>
      </c>
      <c r="I130" s="9" t="s">
        <v>1156</v>
      </c>
      <c r="J130" s="9" t="s">
        <v>1068</v>
      </c>
      <c r="K130" s="8" t="str">
        <f>VLOOKUP(A130,'directorio formulado'!$A$2:$V$289,1,FALSE)</f>
        <v>juzgado1736gar@justiciamilitar.gov.co</v>
      </c>
    </row>
    <row r="131" spans="1:11" ht="43.5" customHeight="1" x14ac:dyDescent="0.35">
      <c r="A131" s="10" t="s">
        <v>1224</v>
      </c>
      <c r="B131" s="9" t="s">
        <v>1089</v>
      </c>
      <c r="C131" s="9" t="s">
        <v>493</v>
      </c>
      <c r="D131" s="9" t="s">
        <v>294</v>
      </c>
      <c r="E131" s="9" t="s">
        <v>295</v>
      </c>
      <c r="F131" s="10" t="s">
        <v>1224</v>
      </c>
      <c r="G131" s="13">
        <v>2465</v>
      </c>
      <c r="H131" s="9" t="s">
        <v>1223</v>
      </c>
      <c r="I131" s="9" t="s">
        <v>1156</v>
      </c>
      <c r="J131" s="9" t="s">
        <v>1068</v>
      </c>
      <c r="K131" s="8" t="e">
        <f>VLOOKUP(A131,'directorio formulado'!$A$2:$V$289,1,FALSE)</f>
        <v>#N/A</v>
      </c>
    </row>
    <row r="132" spans="1:11" ht="43.5" customHeight="1" x14ac:dyDescent="0.35">
      <c r="A132" s="10" t="s">
        <v>1226</v>
      </c>
      <c r="B132" s="9" t="s">
        <v>1169</v>
      </c>
      <c r="C132" s="9" t="s">
        <v>1225</v>
      </c>
      <c r="D132" s="9" t="s">
        <v>333</v>
      </c>
      <c r="E132" s="9" t="s">
        <v>332</v>
      </c>
      <c r="F132" s="10" t="s">
        <v>1226</v>
      </c>
      <c r="G132" s="13"/>
      <c r="H132" s="9" t="s">
        <v>1227</v>
      </c>
      <c r="I132" s="9" t="s">
        <v>407</v>
      </c>
      <c r="J132" s="9" t="s">
        <v>1068</v>
      </c>
      <c r="K132" s="8" t="e">
        <f>VLOOKUP(A132,'directorio formulado'!$A$2:$V$289,1,FALSE)</f>
        <v>#N/A</v>
      </c>
    </row>
    <row r="133" spans="1:11" ht="43.5" customHeight="1" x14ac:dyDescent="0.35">
      <c r="A133" s="10" t="s">
        <v>1228</v>
      </c>
      <c r="B133" s="9" t="s">
        <v>1089</v>
      </c>
      <c r="C133" s="9" t="s">
        <v>1225</v>
      </c>
      <c r="D133" s="9" t="s">
        <v>333</v>
      </c>
      <c r="E133" s="9" t="s">
        <v>332</v>
      </c>
      <c r="F133" s="10" t="s">
        <v>1228</v>
      </c>
      <c r="G133" s="13"/>
      <c r="H133" s="9" t="s">
        <v>1227</v>
      </c>
      <c r="I133" s="9" t="s">
        <v>407</v>
      </c>
      <c r="J133" s="9" t="s">
        <v>1068</v>
      </c>
      <c r="K133" s="8" t="e">
        <f>VLOOKUP(A133,'directorio formulado'!$A$2:$V$289,1,FALSE)</f>
        <v>#N/A</v>
      </c>
    </row>
    <row r="134" spans="1:11" ht="43.5" customHeight="1" x14ac:dyDescent="0.35">
      <c r="A134" s="10" t="s">
        <v>1230</v>
      </c>
      <c r="B134" s="9" t="s">
        <v>1169</v>
      </c>
      <c r="C134" s="9" t="s">
        <v>1229</v>
      </c>
      <c r="D134" s="9" t="s">
        <v>307</v>
      </c>
      <c r="E134" s="9" t="s">
        <v>308</v>
      </c>
      <c r="F134" s="10" t="s">
        <v>1230</v>
      </c>
      <c r="G134" s="13"/>
      <c r="H134" s="9" t="s">
        <v>1231</v>
      </c>
      <c r="I134" s="9" t="s">
        <v>1232</v>
      </c>
      <c r="J134" s="9" t="s">
        <v>1068</v>
      </c>
      <c r="K134" s="8" t="e">
        <f>VLOOKUP(A134,'directorio formulado'!$A$2:$V$289,1,FALSE)</f>
        <v>#N/A</v>
      </c>
    </row>
    <row r="135" spans="1:11" ht="43.5" customHeight="1" x14ac:dyDescent="0.35">
      <c r="A135" s="10" t="s">
        <v>1233</v>
      </c>
      <c r="B135" s="9" t="s">
        <v>1089</v>
      </c>
      <c r="C135" s="9" t="s">
        <v>1229</v>
      </c>
      <c r="D135" s="9" t="s">
        <v>307</v>
      </c>
      <c r="E135" s="9" t="s">
        <v>308</v>
      </c>
      <c r="F135" s="10" t="s">
        <v>1233</v>
      </c>
      <c r="G135" s="13"/>
      <c r="H135" s="9" t="s">
        <v>1231</v>
      </c>
      <c r="I135" s="9" t="s">
        <v>1232</v>
      </c>
      <c r="J135" s="9" t="s">
        <v>1068</v>
      </c>
      <c r="K135" s="8" t="e">
        <f>VLOOKUP(A135,'directorio formulado'!$A$2:$V$289,1,FALSE)</f>
        <v>#N/A</v>
      </c>
    </row>
    <row r="136" spans="1:11" ht="43.5" customHeight="1" x14ac:dyDescent="0.35">
      <c r="A136" s="10" t="s">
        <v>1235</v>
      </c>
      <c r="B136" s="9" t="s">
        <v>1169</v>
      </c>
      <c r="C136" s="9" t="s">
        <v>1234</v>
      </c>
      <c r="D136" s="9" t="s">
        <v>300</v>
      </c>
      <c r="E136" s="9" t="s">
        <v>301</v>
      </c>
      <c r="F136" s="10" t="s">
        <v>1235</v>
      </c>
      <c r="G136" s="13"/>
      <c r="H136" s="9" t="s">
        <v>1236</v>
      </c>
      <c r="I136" s="9" t="s">
        <v>1237</v>
      </c>
      <c r="J136" s="9" t="s">
        <v>1068</v>
      </c>
      <c r="K136" s="8" t="e">
        <f>VLOOKUP(A136,'directorio formulado'!$A$2:$V$289,1,FALSE)</f>
        <v>#N/A</v>
      </c>
    </row>
    <row r="137" spans="1:11" ht="43.5" customHeight="1" x14ac:dyDescent="0.35">
      <c r="A137" s="10" t="s">
        <v>1235</v>
      </c>
      <c r="B137" s="9" t="s">
        <v>1089</v>
      </c>
      <c r="C137" s="9" t="s">
        <v>1234</v>
      </c>
      <c r="D137" s="9" t="s">
        <v>300</v>
      </c>
      <c r="E137" s="9" t="s">
        <v>301</v>
      </c>
      <c r="F137" s="10" t="s">
        <v>1235</v>
      </c>
      <c r="G137" s="13"/>
      <c r="H137" s="9" t="s">
        <v>1236</v>
      </c>
      <c r="I137" s="9" t="s">
        <v>1237</v>
      </c>
      <c r="J137" s="9" t="s">
        <v>1068</v>
      </c>
      <c r="K137" s="8" t="e">
        <f>VLOOKUP(A137,'directorio formulado'!$A$2:$V$289,1,FALSE)</f>
        <v>#N/A</v>
      </c>
    </row>
    <row r="138" spans="1:11" ht="43.5" customHeight="1" x14ac:dyDescent="0.35">
      <c r="A138" s="10" t="s">
        <v>1239</v>
      </c>
      <c r="B138" s="9" t="s">
        <v>1169</v>
      </c>
      <c r="C138" s="9" t="s">
        <v>1238</v>
      </c>
      <c r="D138" s="9" t="s">
        <v>338</v>
      </c>
      <c r="E138" s="9" t="s">
        <v>329</v>
      </c>
      <c r="F138" s="10" t="s">
        <v>1239</v>
      </c>
      <c r="G138" s="13"/>
      <c r="H138" s="9" t="s">
        <v>1240</v>
      </c>
      <c r="I138" s="9" t="s">
        <v>1241</v>
      </c>
      <c r="J138" s="9" t="s">
        <v>1097</v>
      </c>
      <c r="K138" s="8" t="e">
        <f>VLOOKUP(A138,'directorio formulado'!$A$2:$V$289,1,FALSE)</f>
        <v>#N/A</v>
      </c>
    </row>
    <row r="139" spans="1:11" ht="43.5" customHeight="1" x14ac:dyDescent="0.35">
      <c r="A139" s="10" t="s">
        <v>654</v>
      </c>
      <c r="B139" s="16" t="s">
        <v>19</v>
      </c>
      <c r="C139" s="9" t="s">
        <v>1242</v>
      </c>
      <c r="D139" s="9" t="s">
        <v>1065</v>
      </c>
      <c r="E139" s="9" t="s">
        <v>1065</v>
      </c>
      <c r="F139" s="10" t="s">
        <v>654</v>
      </c>
      <c r="G139" s="13"/>
      <c r="H139" s="9" t="s">
        <v>1240</v>
      </c>
      <c r="I139" s="9" t="s">
        <v>1241</v>
      </c>
      <c r="J139" s="9" t="s">
        <v>1097</v>
      </c>
      <c r="K139" s="8" t="str">
        <f>VLOOKUP(A139,'directorio formulado'!$A$2:$V$289,1,FALSE)</f>
        <v>fiscalgeneral@justiciamilitar.gov.co</v>
      </c>
    </row>
    <row r="140" spans="1:11" ht="43.5" customHeight="1" x14ac:dyDescent="0.35">
      <c r="A140" s="10" t="s">
        <v>1244</v>
      </c>
      <c r="B140" s="16" t="s">
        <v>1243</v>
      </c>
      <c r="C140" s="9" t="s">
        <v>1242</v>
      </c>
      <c r="D140" s="9" t="s">
        <v>1065</v>
      </c>
      <c r="E140" s="9" t="s">
        <v>1065</v>
      </c>
      <c r="F140" s="10" t="s">
        <v>1244</v>
      </c>
      <c r="G140" s="13"/>
      <c r="H140" s="9" t="s">
        <v>1066</v>
      </c>
      <c r="I140" s="9" t="s">
        <v>1067</v>
      </c>
      <c r="J140" s="9" t="s">
        <v>1068</v>
      </c>
      <c r="K140" s="8" t="str">
        <f>VLOOKUP(A140,'directorio formulado'!$A$2:$V$289,1,FALSE)</f>
        <v>yuli.herrera@justiciamilitar.gov.co</v>
      </c>
    </row>
    <row r="141" spans="1:11" ht="43.5" customHeight="1" x14ac:dyDescent="0.35">
      <c r="A141" s="10" t="s">
        <v>1245</v>
      </c>
      <c r="B141" s="9" t="s">
        <v>1089</v>
      </c>
      <c r="C141" s="9" t="s">
        <v>1242</v>
      </c>
      <c r="D141" s="9" t="s">
        <v>1065</v>
      </c>
      <c r="E141" s="9" t="s">
        <v>1065</v>
      </c>
      <c r="F141" s="10" t="s">
        <v>1245</v>
      </c>
      <c r="G141" s="13"/>
      <c r="H141" s="9" t="s">
        <v>1066</v>
      </c>
      <c r="I141" s="9" t="s">
        <v>1067</v>
      </c>
      <c r="J141" s="9" t="s">
        <v>1068</v>
      </c>
      <c r="K141" s="8" t="str">
        <f>VLOOKUP(A141,'directorio formulado'!$A$2:$V$289,1,FALSE)</f>
        <v>jorge.giraldo@justiciamilitar.gov.co</v>
      </c>
    </row>
    <row r="142" spans="1:11" ht="43.5" customHeight="1" x14ac:dyDescent="0.35">
      <c r="A142" s="10" t="s">
        <v>1248</v>
      </c>
      <c r="B142" s="9" t="s">
        <v>1246</v>
      </c>
      <c r="C142" s="9" t="s">
        <v>1247</v>
      </c>
      <c r="D142" s="9" t="s">
        <v>1065</v>
      </c>
      <c r="E142" s="9" t="s">
        <v>1065</v>
      </c>
      <c r="F142" s="10" t="s">
        <v>1248</v>
      </c>
      <c r="G142" s="13">
        <v>1518</v>
      </c>
      <c r="H142" s="9" t="s">
        <v>1066</v>
      </c>
      <c r="I142" s="9" t="s">
        <v>1067</v>
      </c>
      <c r="J142" s="9" t="s">
        <v>1068</v>
      </c>
      <c r="K142" s="8" t="e">
        <f>VLOOKUP(A142,'directorio formulado'!$A$2:$V$289,1,FALSE)</f>
        <v>#N/A</v>
      </c>
    </row>
    <row r="143" spans="1:11" ht="43.5" customHeight="1" x14ac:dyDescent="0.35">
      <c r="A143" s="10" t="s">
        <v>1251</v>
      </c>
      <c r="B143" s="9" t="s">
        <v>1249</v>
      </c>
      <c r="C143" s="9" t="s">
        <v>1250</v>
      </c>
      <c r="D143" s="9" t="s">
        <v>1065</v>
      </c>
      <c r="E143" s="9" t="s">
        <v>1065</v>
      </c>
      <c r="F143" s="10" t="s">
        <v>1251</v>
      </c>
      <c r="G143" s="13">
        <v>1519</v>
      </c>
      <c r="H143" s="9" t="s">
        <v>1066</v>
      </c>
      <c r="I143" s="9" t="s">
        <v>1067</v>
      </c>
      <c r="J143" s="9" t="s">
        <v>1068</v>
      </c>
      <c r="K143" s="8" t="e">
        <f>VLOOKUP(A143,'directorio formulado'!$A$2:$V$289,1,FALSE)</f>
        <v>#N/A</v>
      </c>
    </row>
    <row r="144" spans="1:11" ht="43.5" customHeight="1" x14ac:dyDescent="0.35">
      <c r="A144" s="10" t="s">
        <v>1253</v>
      </c>
      <c r="B144" s="9" t="s">
        <v>1252</v>
      </c>
      <c r="C144" s="9" t="s">
        <v>466</v>
      </c>
      <c r="D144" s="9" t="s">
        <v>1065</v>
      </c>
      <c r="E144" s="9" t="s">
        <v>1065</v>
      </c>
      <c r="F144" s="10" t="s">
        <v>1253</v>
      </c>
      <c r="G144" s="13"/>
      <c r="H144" s="9" t="s">
        <v>1066</v>
      </c>
      <c r="I144" s="9" t="s">
        <v>1067</v>
      </c>
      <c r="J144" s="9" t="s">
        <v>1068</v>
      </c>
      <c r="K144" s="8" t="e">
        <f>VLOOKUP(A144,'directorio formulado'!$A$2:$V$289,1,FALSE)</f>
        <v>#N/A</v>
      </c>
    </row>
    <row r="145" spans="1:11" ht="43.5" customHeight="1" x14ac:dyDescent="0.35">
      <c r="A145" s="10" t="s">
        <v>92</v>
      </c>
      <c r="B145" s="9" t="s">
        <v>1252</v>
      </c>
      <c r="C145" s="9" t="s">
        <v>494</v>
      </c>
      <c r="D145" s="9" t="s">
        <v>1065</v>
      </c>
      <c r="E145" s="9" t="s">
        <v>1065</v>
      </c>
      <c r="F145" s="10" t="s">
        <v>92</v>
      </c>
      <c r="G145" s="13"/>
      <c r="H145" s="9" t="s">
        <v>1066</v>
      </c>
      <c r="I145" s="9" t="s">
        <v>1067</v>
      </c>
      <c r="J145" s="9" t="s">
        <v>1068</v>
      </c>
      <c r="K145" s="8" t="str">
        <f>VLOOKUP(A145,'directorio formulado'!$A$2:$V$289,1,FALSE)</f>
        <v>rene.lambrano@justiciamilitar.gov.co</v>
      </c>
    </row>
    <row r="146" spans="1:11" ht="43.5" customHeight="1" x14ac:dyDescent="0.35">
      <c r="A146" s="10" t="s">
        <v>93</v>
      </c>
      <c r="B146" s="9" t="s">
        <v>1252</v>
      </c>
      <c r="C146" s="9" t="s">
        <v>494</v>
      </c>
      <c r="D146" s="9" t="s">
        <v>1065</v>
      </c>
      <c r="E146" s="9" t="s">
        <v>1065</v>
      </c>
      <c r="F146" s="10" t="s">
        <v>93</v>
      </c>
      <c r="G146" s="13">
        <v>1516</v>
      </c>
      <c r="H146" s="9" t="s">
        <v>1066</v>
      </c>
      <c r="I146" s="9" t="s">
        <v>1067</v>
      </c>
      <c r="J146" s="9" t="s">
        <v>1068</v>
      </c>
      <c r="K146" s="8" t="str">
        <f>VLOOKUP(A146,'directorio formulado'!$A$2:$V$289,1,FALSE)</f>
        <v>Martha.Herreno@justiciamilitar.gov.co</v>
      </c>
    </row>
    <row r="147" spans="1:11" ht="43.5" customHeight="1" x14ac:dyDescent="0.35">
      <c r="A147" s="10" t="s">
        <v>1256</v>
      </c>
      <c r="B147" s="9" t="s">
        <v>1254</v>
      </c>
      <c r="C147" s="9" t="s">
        <v>1255</v>
      </c>
      <c r="D147" s="9" t="s">
        <v>1065</v>
      </c>
      <c r="E147" s="9" t="s">
        <v>1065</v>
      </c>
      <c r="F147" s="10" t="s">
        <v>1256</v>
      </c>
      <c r="G147" s="13">
        <v>1515</v>
      </c>
      <c r="H147" s="9" t="s">
        <v>1066</v>
      </c>
      <c r="I147" s="9" t="s">
        <v>1067</v>
      </c>
      <c r="J147" s="9" t="s">
        <v>1068</v>
      </c>
      <c r="K147" s="8" t="str">
        <f>VLOOKUP(A147,'directorio formulado'!$A$2:$V$289,1,FALSE)</f>
        <v>fiscal2201conesp@justiciamilitar.gov.co</v>
      </c>
    </row>
    <row r="148" spans="1:11" ht="43.5" customHeight="1" x14ac:dyDescent="0.35">
      <c r="A148" s="10" t="s">
        <v>1257</v>
      </c>
      <c r="B148" s="9" t="s">
        <v>1089</v>
      </c>
      <c r="C148" s="9" t="s">
        <v>83</v>
      </c>
      <c r="D148" s="9" t="s">
        <v>1065</v>
      </c>
      <c r="E148" s="9" t="s">
        <v>1065</v>
      </c>
      <c r="F148" s="10" t="s">
        <v>1257</v>
      </c>
      <c r="G148" s="13"/>
      <c r="H148" s="9" t="s">
        <v>1066</v>
      </c>
      <c r="I148" s="9" t="s">
        <v>1067</v>
      </c>
      <c r="J148" s="9" t="s">
        <v>1068</v>
      </c>
      <c r="K148" s="8" t="e">
        <f>VLOOKUP(A148,'directorio formulado'!$A$2:$V$289,1,FALSE)</f>
        <v>#N/A</v>
      </c>
    </row>
    <row r="149" spans="1:11" ht="43.5" customHeight="1" x14ac:dyDescent="0.35">
      <c r="A149" s="10" t="s">
        <v>1259</v>
      </c>
      <c r="B149" s="9" t="s">
        <v>1254</v>
      </c>
      <c r="C149" s="9" t="s">
        <v>1258</v>
      </c>
      <c r="D149" s="9" t="s">
        <v>1065</v>
      </c>
      <c r="E149" s="9" t="s">
        <v>1065</v>
      </c>
      <c r="F149" s="10" t="s">
        <v>1259</v>
      </c>
      <c r="G149" s="13">
        <v>1233</v>
      </c>
      <c r="H149" s="9" t="s">
        <v>1066</v>
      </c>
      <c r="I149" s="9" t="s">
        <v>1067</v>
      </c>
      <c r="J149" s="9" t="s">
        <v>1068</v>
      </c>
      <c r="K149" s="8" t="str">
        <f>VLOOKUP(A149,'directorio formulado'!$A$2:$V$289,1,FALSE)</f>
        <v>fiscal2202conesp@justiciamilitar.gov.co</v>
      </c>
    </row>
    <row r="150" spans="1:11" ht="43.5" customHeight="1" x14ac:dyDescent="0.35">
      <c r="A150" s="10" t="s">
        <v>1261</v>
      </c>
      <c r="B150" s="9" t="s">
        <v>1254</v>
      </c>
      <c r="C150" s="9" t="s">
        <v>1260</v>
      </c>
      <c r="D150" s="9" t="s">
        <v>1065</v>
      </c>
      <c r="E150" s="9" t="s">
        <v>1065</v>
      </c>
      <c r="F150" s="10" t="s">
        <v>1261</v>
      </c>
      <c r="G150" s="13">
        <v>1234</v>
      </c>
      <c r="H150" s="9" t="s">
        <v>1066</v>
      </c>
      <c r="I150" s="9" t="s">
        <v>1067</v>
      </c>
      <c r="J150" s="9" t="s">
        <v>1068</v>
      </c>
      <c r="K150" s="8" t="str">
        <f>VLOOKUP(A150,'directorio formulado'!$A$2:$V$289,1,FALSE)</f>
        <v>fiscal2203conesp@justiciamilitar.gov.co</v>
      </c>
    </row>
    <row r="151" spans="1:11" ht="43.5" customHeight="1" x14ac:dyDescent="0.35">
      <c r="A151" s="10" t="s">
        <v>1262</v>
      </c>
      <c r="B151" s="9" t="s">
        <v>1089</v>
      </c>
      <c r="C151" s="9" t="s">
        <v>85</v>
      </c>
      <c r="D151" s="9" t="s">
        <v>1065</v>
      </c>
      <c r="E151" s="9" t="s">
        <v>1065</v>
      </c>
      <c r="F151" s="10" t="s">
        <v>1262</v>
      </c>
      <c r="G151" s="13">
        <v>1235</v>
      </c>
      <c r="H151" s="9" t="s">
        <v>1066</v>
      </c>
      <c r="I151" s="9" t="s">
        <v>1067</v>
      </c>
      <c r="J151" s="9" t="s">
        <v>1068</v>
      </c>
      <c r="K151" s="8" t="e">
        <f>VLOOKUP(A151,'directorio formulado'!$A$2:$V$289,1,FALSE)</f>
        <v>#N/A</v>
      </c>
    </row>
    <row r="152" spans="1:11" ht="43.5" customHeight="1" x14ac:dyDescent="0.35">
      <c r="A152" s="10" t="s">
        <v>1264</v>
      </c>
      <c r="B152" s="9" t="s">
        <v>1254</v>
      </c>
      <c r="C152" s="9" t="s">
        <v>1263</v>
      </c>
      <c r="D152" s="9" t="s">
        <v>1065</v>
      </c>
      <c r="E152" s="9" t="s">
        <v>1065</v>
      </c>
      <c r="F152" s="10" t="s">
        <v>1264</v>
      </c>
      <c r="G152" s="13">
        <v>1236</v>
      </c>
      <c r="H152" s="9" t="s">
        <v>1066</v>
      </c>
      <c r="I152" s="9" t="s">
        <v>1067</v>
      </c>
      <c r="J152" s="9" t="s">
        <v>1068</v>
      </c>
      <c r="K152" s="8" t="e">
        <f>VLOOKUP(A152,'directorio formulado'!$A$2:$V$289,1,FALSE)</f>
        <v>#N/A</v>
      </c>
    </row>
    <row r="153" spans="1:11" ht="43.5" customHeight="1" x14ac:dyDescent="0.35">
      <c r="A153" s="10" t="s">
        <v>1266</v>
      </c>
      <c r="B153" s="9" t="s">
        <v>1089</v>
      </c>
      <c r="C153" s="9" t="s">
        <v>1265</v>
      </c>
      <c r="D153" s="9" t="s">
        <v>1065</v>
      </c>
      <c r="E153" s="9" t="s">
        <v>1065</v>
      </c>
      <c r="F153" s="10" t="s">
        <v>1266</v>
      </c>
      <c r="G153" s="13">
        <v>1230</v>
      </c>
      <c r="H153" s="9" t="s">
        <v>1066</v>
      </c>
      <c r="I153" s="9" t="s">
        <v>1067</v>
      </c>
      <c r="J153" s="9" t="s">
        <v>1068</v>
      </c>
      <c r="K153" s="8" t="e">
        <f>VLOOKUP(A153,'directorio formulado'!$A$2:$V$289,1,FALSE)</f>
        <v>#N/A</v>
      </c>
    </row>
    <row r="154" spans="1:11" ht="43.5" customHeight="1" x14ac:dyDescent="0.35">
      <c r="A154" s="10" t="s">
        <v>1268</v>
      </c>
      <c r="B154" s="9" t="s">
        <v>1254</v>
      </c>
      <c r="C154" s="9" t="s">
        <v>1267</v>
      </c>
      <c r="D154" s="9" t="s">
        <v>1065</v>
      </c>
      <c r="E154" s="9" t="s">
        <v>1065</v>
      </c>
      <c r="F154" s="10" t="s">
        <v>1268</v>
      </c>
      <c r="G154" s="13">
        <v>1231</v>
      </c>
      <c r="H154" s="9" t="s">
        <v>1066</v>
      </c>
      <c r="I154" s="9" t="s">
        <v>1067</v>
      </c>
      <c r="J154" s="9" t="s">
        <v>1068</v>
      </c>
      <c r="K154" s="8" t="e">
        <f>VLOOKUP(A154,'directorio formulado'!$A$2:$V$289,1,FALSE)</f>
        <v>#N/A</v>
      </c>
    </row>
    <row r="155" spans="1:11" ht="43.5" customHeight="1" x14ac:dyDescent="0.35">
      <c r="A155" s="10" t="s">
        <v>1270</v>
      </c>
      <c r="B155" s="9" t="s">
        <v>1089</v>
      </c>
      <c r="C155" s="9" t="s">
        <v>1269</v>
      </c>
      <c r="D155" s="9" t="s">
        <v>1065</v>
      </c>
      <c r="E155" s="9" t="s">
        <v>1065</v>
      </c>
      <c r="F155" s="10" t="s">
        <v>1270</v>
      </c>
      <c r="G155" s="13"/>
      <c r="H155" s="9" t="s">
        <v>1066</v>
      </c>
      <c r="I155" s="9" t="s">
        <v>1067</v>
      </c>
      <c r="J155" s="9" t="s">
        <v>1068</v>
      </c>
      <c r="K155" s="8" t="e">
        <f>VLOOKUP(A155,'directorio formulado'!$A$2:$V$289,1,FALSE)</f>
        <v>#N/A</v>
      </c>
    </row>
    <row r="156" spans="1:11" ht="43.5" customHeight="1" x14ac:dyDescent="0.35">
      <c r="A156" s="10" t="s">
        <v>1272</v>
      </c>
      <c r="B156" s="9" t="s">
        <v>1254</v>
      </c>
      <c r="C156" s="17" t="s">
        <v>1271</v>
      </c>
      <c r="D156" s="9" t="s">
        <v>1065</v>
      </c>
      <c r="E156" s="9" t="s">
        <v>1065</v>
      </c>
      <c r="F156" s="10" t="s">
        <v>1272</v>
      </c>
      <c r="G156" s="13"/>
      <c r="H156" s="9" t="s">
        <v>1273</v>
      </c>
      <c r="I156" s="9" t="s">
        <v>439</v>
      </c>
      <c r="J156" s="9" t="s">
        <v>1097</v>
      </c>
      <c r="K156" s="8" t="e">
        <f>VLOOKUP(A156,'directorio formulado'!$A$2:$V$289,1,FALSE)</f>
        <v>#N/A</v>
      </c>
    </row>
    <row r="157" spans="1:11" ht="43.5" customHeight="1" x14ac:dyDescent="0.35">
      <c r="A157" s="10" t="s">
        <v>1275</v>
      </c>
      <c r="B157" s="9" t="s">
        <v>1254</v>
      </c>
      <c r="C157" s="17" t="s">
        <v>1274</v>
      </c>
      <c r="D157" s="9" t="s">
        <v>1065</v>
      </c>
      <c r="E157" s="9" t="s">
        <v>1065</v>
      </c>
      <c r="F157" s="10" t="s">
        <v>1275</v>
      </c>
      <c r="G157" s="13"/>
      <c r="H157" s="9" t="s">
        <v>1273</v>
      </c>
      <c r="I157" s="9" t="s">
        <v>439</v>
      </c>
      <c r="J157" s="9" t="s">
        <v>1097</v>
      </c>
      <c r="K157" s="8" t="e">
        <f>VLOOKUP(A157,'directorio formulado'!$A$2:$V$289,1,FALSE)</f>
        <v>#N/A</v>
      </c>
    </row>
    <row r="158" spans="1:11" ht="43.5" customHeight="1" x14ac:dyDescent="0.35">
      <c r="A158" s="10" t="s">
        <v>1275</v>
      </c>
      <c r="B158" s="9" t="s">
        <v>1089</v>
      </c>
      <c r="C158" s="17" t="s">
        <v>1274</v>
      </c>
      <c r="D158" s="9" t="s">
        <v>1065</v>
      </c>
      <c r="E158" s="9" t="s">
        <v>1065</v>
      </c>
      <c r="F158" s="10" t="s">
        <v>1275</v>
      </c>
      <c r="G158" s="13"/>
      <c r="H158" s="9" t="s">
        <v>1095</v>
      </c>
      <c r="I158" s="14" t="s">
        <v>1096</v>
      </c>
      <c r="J158" s="9" t="s">
        <v>1097</v>
      </c>
      <c r="K158" s="8" t="e">
        <f>VLOOKUP(A158,'directorio formulado'!$A$2:$V$289,1,FALSE)</f>
        <v>#N/A</v>
      </c>
    </row>
    <row r="159" spans="1:11" ht="43.5" customHeight="1" x14ac:dyDescent="0.35">
      <c r="A159" s="10" t="s">
        <v>568</v>
      </c>
      <c r="B159" s="9" t="s">
        <v>1254</v>
      </c>
      <c r="C159" s="9" t="s">
        <v>1276</v>
      </c>
      <c r="D159" s="9" t="s">
        <v>54</v>
      </c>
      <c r="E159" s="9" t="s">
        <v>55</v>
      </c>
      <c r="F159" s="10" t="s">
        <v>568</v>
      </c>
      <c r="G159" s="13"/>
      <c r="H159" s="9" t="s">
        <v>1095</v>
      </c>
      <c r="I159" s="14" t="s">
        <v>1096</v>
      </c>
      <c r="J159" s="9" t="s">
        <v>1097</v>
      </c>
      <c r="K159" s="8" t="str">
        <f>VLOOKUP(A159,'directorio formulado'!$A$2:$V$289,1,FALSE)</f>
        <v>fiscalia2208coes@justiciamilitar.gov.co</v>
      </c>
    </row>
    <row r="160" spans="1:11" ht="43.5" customHeight="1" x14ac:dyDescent="0.35">
      <c r="A160" s="10" t="s">
        <v>1277</v>
      </c>
      <c r="B160" s="9" t="s">
        <v>1089</v>
      </c>
      <c r="C160" s="9" t="s">
        <v>495</v>
      </c>
      <c r="D160" s="9" t="s">
        <v>54</v>
      </c>
      <c r="E160" s="9" t="s">
        <v>55</v>
      </c>
      <c r="F160" s="10" t="s">
        <v>1277</v>
      </c>
      <c r="G160" s="13"/>
      <c r="H160" s="14" t="s">
        <v>1095</v>
      </c>
      <c r="I160" s="14" t="s">
        <v>598</v>
      </c>
      <c r="J160" s="9" t="s">
        <v>1097</v>
      </c>
      <c r="K160" s="8" t="e">
        <f>VLOOKUP(A160,'directorio formulado'!$A$2:$V$289,1,FALSE)</f>
        <v>#N/A</v>
      </c>
    </row>
    <row r="161" spans="1:11" ht="43.5" customHeight="1" x14ac:dyDescent="0.35">
      <c r="A161" s="10" t="s">
        <v>1279</v>
      </c>
      <c r="B161" s="9" t="s">
        <v>1254</v>
      </c>
      <c r="C161" s="9" t="s">
        <v>1278</v>
      </c>
      <c r="D161" s="9" t="s">
        <v>54</v>
      </c>
      <c r="E161" s="9" t="s">
        <v>55</v>
      </c>
      <c r="F161" s="10" t="s">
        <v>1279</v>
      </c>
      <c r="G161" s="13"/>
      <c r="H161" s="14" t="s">
        <v>1095</v>
      </c>
      <c r="I161" s="14" t="s">
        <v>598</v>
      </c>
      <c r="J161" s="9" t="s">
        <v>1097</v>
      </c>
      <c r="K161" s="8" t="e">
        <f>VLOOKUP(A161,'directorio formulado'!$A$2:$V$289,1,FALSE)</f>
        <v>#N/A</v>
      </c>
    </row>
    <row r="162" spans="1:11" ht="43.5" customHeight="1" x14ac:dyDescent="0.35">
      <c r="A162" s="10" t="s">
        <v>1281</v>
      </c>
      <c r="B162" s="9" t="s">
        <v>1089</v>
      </c>
      <c r="C162" s="9" t="s">
        <v>1280</v>
      </c>
      <c r="D162" s="9" t="s">
        <v>54</v>
      </c>
      <c r="E162" s="9" t="s">
        <v>55</v>
      </c>
      <c r="F162" s="10" t="s">
        <v>1281</v>
      </c>
      <c r="G162" s="13"/>
      <c r="H162" s="9" t="s">
        <v>1143</v>
      </c>
      <c r="I162" s="9" t="s">
        <v>1282</v>
      </c>
      <c r="J162" s="9" t="s">
        <v>1097</v>
      </c>
      <c r="K162" s="8" t="e">
        <f>VLOOKUP(A162,'directorio formulado'!$A$2:$V$289,1,FALSE)</f>
        <v>#N/A</v>
      </c>
    </row>
    <row r="163" spans="1:11" ht="43.5" customHeight="1" x14ac:dyDescent="0.35">
      <c r="A163" s="10" t="s">
        <v>1284</v>
      </c>
      <c r="B163" s="9" t="s">
        <v>1254</v>
      </c>
      <c r="C163" s="9" t="s">
        <v>1283</v>
      </c>
      <c r="D163" s="9" t="s">
        <v>62</v>
      </c>
      <c r="E163" s="9" t="s">
        <v>63</v>
      </c>
      <c r="F163" s="10" t="s">
        <v>1284</v>
      </c>
      <c r="G163" s="13">
        <v>1343</v>
      </c>
      <c r="H163" s="9" t="s">
        <v>1143</v>
      </c>
      <c r="I163" s="9" t="s">
        <v>1282</v>
      </c>
      <c r="J163" s="9" t="s">
        <v>1097</v>
      </c>
      <c r="K163" s="8" t="e">
        <f>VLOOKUP(A163,'directorio formulado'!$A$2:$V$289,1,FALSE)</f>
        <v>#N/A</v>
      </c>
    </row>
    <row r="164" spans="1:11" ht="43.5" customHeight="1" x14ac:dyDescent="0.35">
      <c r="A164" s="10" t="s">
        <v>1286</v>
      </c>
      <c r="B164" s="9" t="s">
        <v>1089</v>
      </c>
      <c r="C164" s="9" t="s">
        <v>1285</v>
      </c>
      <c r="D164" s="9" t="s">
        <v>62</v>
      </c>
      <c r="E164" s="9" t="s">
        <v>63</v>
      </c>
      <c r="F164" s="10" t="s">
        <v>1286</v>
      </c>
      <c r="G164" s="13"/>
      <c r="H164" s="9"/>
      <c r="I164" s="9" t="s">
        <v>617</v>
      </c>
      <c r="J164" s="9" t="s">
        <v>1097</v>
      </c>
      <c r="K164" s="8" t="e">
        <f>VLOOKUP(A164,'directorio formulado'!$A$2:$V$289,1,FALSE)</f>
        <v>#N/A</v>
      </c>
    </row>
    <row r="165" spans="1:11" ht="43.5" customHeight="1" x14ac:dyDescent="0.35">
      <c r="A165" s="10" t="s">
        <v>1288</v>
      </c>
      <c r="B165" s="9" t="s">
        <v>1254</v>
      </c>
      <c r="C165" s="9" t="s">
        <v>1287</v>
      </c>
      <c r="D165" s="9" t="s">
        <v>64</v>
      </c>
      <c r="E165" s="9" t="s">
        <v>65</v>
      </c>
      <c r="F165" s="10" t="s">
        <v>1288</v>
      </c>
      <c r="G165" s="13"/>
      <c r="H165" s="9"/>
      <c r="I165" s="9" t="s">
        <v>617</v>
      </c>
      <c r="J165" s="9" t="s">
        <v>1097</v>
      </c>
      <c r="K165" s="8" t="e">
        <f>VLOOKUP(A165,'directorio formulado'!$A$2:$V$289,1,FALSE)</f>
        <v>#N/A</v>
      </c>
    </row>
    <row r="166" spans="1:11" ht="43.5" customHeight="1" x14ac:dyDescent="0.35">
      <c r="A166" s="10" t="s">
        <v>569</v>
      </c>
      <c r="B166" s="9" t="s">
        <v>1254</v>
      </c>
      <c r="C166" s="9" t="s">
        <v>1289</v>
      </c>
      <c r="D166" s="9" t="s">
        <v>296</v>
      </c>
      <c r="E166" s="9" t="s">
        <v>297</v>
      </c>
      <c r="F166" s="10" t="s">
        <v>569</v>
      </c>
      <c r="G166" s="13">
        <v>1208</v>
      </c>
      <c r="H166" s="9" t="s">
        <v>1066</v>
      </c>
      <c r="I166" s="9" t="s">
        <v>1067</v>
      </c>
      <c r="J166" s="9" t="s">
        <v>1068</v>
      </c>
      <c r="K166" s="8" t="str">
        <f>VLOOKUP(A166,'directorio formulado'!$A$2:$V$289,1,FALSE)</f>
        <v>fiscalia2222coes@justiciamilitar.gov.co</v>
      </c>
    </row>
    <row r="167" spans="1:11" ht="43.5" customHeight="1" x14ac:dyDescent="0.35">
      <c r="A167" s="10" t="s">
        <v>1290</v>
      </c>
      <c r="B167" s="9" t="s">
        <v>1089</v>
      </c>
      <c r="C167" s="9" t="s">
        <v>496</v>
      </c>
      <c r="D167" s="9" t="s">
        <v>296</v>
      </c>
      <c r="E167" s="9" t="s">
        <v>297</v>
      </c>
      <c r="F167" s="10" t="s">
        <v>1290</v>
      </c>
      <c r="G167" s="13">
        <v>1209</v>
      </c>
      <c r="H167" s="9" t="s">
        <v>1066</v>
      </c>
      <c r="I167" s="9" t="s">
        <v>1067</v>
      </c>
      <c r="J167" s="9" t="s">
        <v>1068</v>
      </c>
      <c r="K167" s="8" t="e">
        <f>VLOOKUP(A167,'directorio formulado'!$A$2:$V$289,1,FALSE)</f>
        <v>#N/A</v>
      </c>
    </row>
    <row r="168" spans="1:11" ht="43.5" customHeight="1" x14ac:dyDescent="0.35">
      <c r="A168" s="10" t="s">
        <v>570</v>
      </c>
      <c r="B168" s="9" t="s">
        <v>1254</v>
      </c>
      <c r="C168" s="9" t="s">
        <v>1291</v>
      </c>
      <c r="D168" s="9" t="s">
        <v>296</v>
      </c>
      <c r="E168" s="9" t="s">
        <v>297</v>
      </c>
      <c r="F168" s="10" t="s">
        <v>570</v>
      </c>
      <c r="G168" s="13">
        <v>1207</v>
      </c>
      <c r="H168" s="9" t="s">
        <v>1066</v>
      </c>
      <c r="I168" s="9" t="s">
        <v>1067</v>
      </c>
      <c r="J168" s="9" t="s">
        <v>1068</v>
      </c>
      <c r="K168" s="8" t="str">
        <f>VLOOKUP(A168,'directorio formulado'!$A$2:$V$289,1,FALSE)</f>
        <v>fiscalia2223coes@justiciamilitar.gov.co</v>
      </c>
    </row>
    <row r="169" spans="1:11" ht="43.5" customHeight="1" x14ac:dyDescent="0.35">
      <c r="A169" s="10" t="s">
        <v>1292</v>
      </c>
      <c r="B169" s="9" t="s">
        <v>1089</v>
      </c>
      <c r="C169" s="9" t="s">
        <v>497</v>
      </c>
      <c r="D169" s="9" t="s">
        <v>296</v>
      </c>
      <c r="E169" s="9" t="s">
        <v>297</v>
      </c>
      <c r="F169" s="10" t="s">
        <v>1292</v>
      </c>
      <c r="G169" s="13">
        <v>1206</v>
      </c>
      <c r="H169" s="9" t="s">
        <v>1066</v>
      </c>
      <c r="I169" s="9" t="s">
        <v>1067</v>
      </c>
      <c r="J169" s="9" t="s">
        <v>1068</v>
      </c>
      <c r="K169" s="8" t="e">
        <f>VLOOKUP(A169,'directorio formulado'!$A$2:$V$289,1,FALSE)</f>
        <v>#N/A</v>
      </c>
    </row>
    <row r="170" spans="1:11" ht="43.5" customHeight="1" x14ac:dyDescent="0.35">
      <c r="A170" s="10" t="s">
        <v>1294</v>
      </c>
      <c r="B170" s="9" t="s">
        <v>1254</v>
      </c>
      <c r="C170" s="9" t="s">
        <v>1293</v>
      </c>
      <c r="D170" s="9" t="s">
        <v>309</v>
      </c>
      <c r="E170" s="9" t="s">
        <v>310</v>
      </c>
      <c r="F170" s="10" t="s">
        <v>1294</v>
      </c>
      <c r="G170" s="13">
        <v>1204</v>
      </c>
      <c r="H170" s="9" t="s">
        <v>1066</v>
      </c>
      <c r="I170" s="9" t="s">
        <v>1067</v>
      </c>
      <c r="J170" s="9" t="s">
        <v>1068</v>
      </c>
      <c r="K170" s="8" t="e">
        <f>VLOOKUP(A170,'directorio formulado'!$A$2:$V$289,1,FALSE)</f>
        <v>#N/A</v>
      </c>
    </row>
    <row r="171" spans="1:11" ht="43.5" customHeight="1" x14ac:dyDescent="0.35">
      <c r="A171" s="10" t="s">
        <v>1296</v>
      </c>
      <c r="B171" s="9" t="s">
        <v>1254</v>
      </c>
      <c r="C171" s="9" t="s">
        <v>1295</v>
      </c>
      <c r="D171" s="9" t="s">
        <v>348</v>
      </c>
      <c r="E171" s="9" t="s">
        <v>349</v>
      </c>
      <c r="F171" s="10" t="s">
        <v>1296</v>
      </c>
      <c r="G171" s="13">
        <v>1205</v>
      </c>
      <c r="H171" s="18" t="s">
        <v>1066</v>
      </c>
      <c r="I171" s="18" t="s">
        <v>1067</v>
      </c>
      <c r="J171" s="9" t="s">
        <v>1068</v>
      </c>
      <c r="K171" s="8" t="e">
        <f>VLOOKUP(A171,'directorio formulado'!$A$2:$V$289,1,FALSE)</f>
        <v>#N/A</v>
      </c>
    </row>
    <row r="172" spans="1:11" ht="43.5" customHeight="1" x14ac:dyDescent="0.35">
      <c r="A172" s="10"/>
      <c r="B172" s="9" t="s">
        <v>1089</v>
      </c>
      <c r="C172" s="9" t="s">
        <v>1297</v>
      </c>
      <c r="D172" s="9" t="s">
        <v>348</v>
      </c>
      <c r="E172" s="9" t="s">
        <v>349</v>
      </c>
      <c r="F172" s="10"/>
      <c r="G172" s="13">
        <v>1342</v>
      </c>
      <c r="H172" s="9" t="s">
        <v>1066</v>
      </c>
      <c r="I172" s="9" t="s">
        <v>1067</v>
      </c>
      <c r="J172" s="9" t="s">
        <v>1068</v>
      </c>
      <c r="K172" s="8" t="e">
        <f>VLOOKUP(A172,'directorio formulado'!$A$2:$V$289,1,FALSE)</f>
        <v>#N/A</v>
      </c>
    </row>
    <row r="173" spans="1:11" ht="43.5" customHeight="1" x14ac:dyDescent="0.35">
      <c r="A173" s="10" t="s">
        <v>1299</v>
      </c>
      <c r="B173" s="9" t="s">
        <v>1254</v>
      </c>
      <c r="C173" s="9" t="s">
        <v>1298</v>
      </c>
      <c r="D173" s="9" t="s">
        <v>304</v>
      </c>
      <c r="E173" s="9" t="s">
        <v>305</v>
      </c>
      <c r="F173" s="10" t="s">
        <v>1299</v>
      </c>
      <c r="G173" s="13">
        <v>1343</v>
      </c>
      <c r="H173" s="9" t="s">
        <v>1066</v>
      </c>
      <c r="I173" s="9" t="s">
        <v>1067</v>
      </c>
      <c r="J173" s="9" t="s">
        <v>1068</v>
      </c>
      <c r="K173" s="8" t="e">
        <f>VLOOKUP(A173,'directorio formulado'!$A$2:$V$289,1,FALSE)</f>
        <v>#N/A</v>
      </c>
    </row>
    <row r="174" spans="1:11" ht="43.5" customHeight="1" x14ac:dyDescent="0.35">
      <c r="A174" s="10" t="s">
        <v>1301</v>
      </c>
      <c r="B174" s="9" t="s">
        <v>1089</v>
      </c>
      <c r="C174" s="9" t="s">
        <v>1300</v>
      </c>
      <c r="D174" s="9" t="s">
        <v>304</v>
      </c>
      <c r="E174" s="9" t="s">
        <v>305</v>
      </c>
      <c r="F174" s="10" t="s">
        <v>1301</v>
      </c>
      <c r="G174" s="13">
        <v>1315</v>
      </c>
      <c r="H174" s="9" t="s">
        <v>1066</v>
      </c>
      <c r="I174" s="9" t="s">
        <v>1067</v>
      </c>
      <c r="J174" s="9" t="s">
        <v>1068</v>
      </c>
      <c r="K174" s="8" t="e">
        <f>VLOOKUP(A174,'directorio formulado'!$A$2:$V$289,1,FALSE)</f>
        <v>#N/A</v>
      </c>
    </row>
    <row r="175" spans="1:11" ht="43.5" customHeight="1" x14ac:dyDescent="0.35">
      <c r="A175" s="10" t="s">
        <v>1303</v>
      </c>
      <c r="B175" s="9" t="s">
        <v>1254</v>
      </c>
      <c r="C175" s="9" t="s">
        <v>1302</v>
      </c>
      <c r="D175" s="9" t="s">
        <v>294</v>
      </c>
      <c r="E175" s="9" t="s">
        <v>295</v>
      </c>
      <c r="F175" s="10" t="s">
        <v>1303</v>
      </c>
      <c r="G175" s="13">
        <v>1245</v>
      </c>
      <c r="H175" s="9" t="s">
        <v>1066</v>
      </c>
      <c r="I175" s="9" t="s">
        <v>1067</v>
      </c>
      <c r="J175" s="9" t="s">
        <v>1068</v>
      </c>
      <c r="K175" s="8" t="e">
        <f>VLOOKUP(A175,'directorio formulado'!$A$2:$V$289,1,FALSE)</f>
        <v>#N/A</v>
      </c>
    </row>
    <row r="176" spans="1:11" ht="43.5" customHeight="1" x14ac:dyDescent="0.35">
      <c r="A176" s="10" t="s">
        <v>1305</v>
      </c>
      <c r="B176" s="9" t="s">
        <v>1089</v>
      </c>
      <c r="C176" s="9" t="s">
        <v>1304</v>
      </c>
      <c r="D176" s="9" t="s">
        <v>294</v>
      </c>
      <c r="E176" s="9" t="s">
        <v>295</v>
      </c>
      <c r="F176" s="10" t="s">
        <v>1305</v>
      </c>
      <c r="G176" s="13">
        <v>1246</v>
      </c>
      <c r="H176" s="9" t="s">
        <v>1066</v>
      </c>
      <c r="I176" s="9" t="s">
        <v>1067</v>
      </c>
      <c r="J176" s="9" t="s">
        <v>1068</v>
      </c>
      <c r="K176" s="8" t="e">
        <f>VLOOKUP(A176,'directorio formulado'!$A$2:$V$289,1,FALSE)</f>
        <v>#N/A</v>
      </c>
    </row>
    <row r="177" spans="1:11" ht="43.5" customHeight="1" x14ac:dyDescent="0.35">
      <c r="A177" s="10" t="s">
        <v>1307</v>
      </c>
      <c r="B177" s="9" t="s">
        <v>1254</v>
      </c>
      <c r="C177" s="9" t="s">
        <v>1306</v>
      </c>
      <c r="D177" s="9" t="s">
        <v>307</v>
      </c>
      <c r="E177" s="9" t="s">
        <v>308</v>
      </c>
      <c r="F177" s="10" t="s">
        <v>1307</v>
      </c>
      <c r="G177" s="13">
        <v>1320</v>
      </c>
      <c r="H177" s="9" t="s">
        <v>1066</v>
      </c>
      <c r="I177" s="9" t="s">
        <v>1067</v>
      </c>
      <c r="J177" s="9" t="s">
        <v>1068</v>
      </c>
      <c r="K177" s="8" t="e">
        <f>VLOOKUP(A177,'directorio formulado'!$A$2:$V$289,1,FALSE)</f>
        <v>#N/A</v>
      </c>
    </row>
    <row r="178" spans="1:11" ht="43.5" customHeight="1" x14ac:dyDescent="0.35">
      <c r="A178" s="10" t="s">
        <v>1309</v>
      </c>
      <c r="B178" s="9" t="s">
        <v>1254</v>
      </c>
      <c r="C178" s="9" t="s">
        <v>1308</v>
      </c>
      <c r="D178" s="9" t="s">
        <v>307</v>
      </c>
      <c r="E178" s="9" t="s">
        <v>308</v>
      </c>
      <c r="F178" s="10" t="s">
        <v>1309</v>
      </c>
      <c r="G178" s="13">
        <v>1314</v>
      </c>
      <c r="H178" s="9" t="s">
        <v>1066</v>
      </c>
      <c r="I178" s="9" t="s">
        <v>1067</v>
      </c>
      <c r="J178" s="9" t="s">
        <v>1068</v>
      </c>
      <c r="K178" s="8" t="e">
        <f>VLOOKUP(A178,'directorio formulado'!$A$2:$V$289,1,FALSE)</f>
        <v>#N/A</v>
      </c>
    </row>
    <row r="179" spans="1:11" ht="43.5" customHeight="1" x14ac:dyDescent="0.35">
      <c r="A179" s="10" t="s">
        <v>1311</v>
      </c>
      <c r="B179" s="9" t="s">
        <v>1254</v>
      </c>
      <c r="C179" s="9" t="s">
        <v>1310</v>
      </c>
      <c r="D179" s="9" t="s">
        <v>348</v>
      </c>
      <c r="E179" s="9" t="s">
        <v>349</v>
      </c>
      <c r="F179" s="10" t="s">
        <v>1311</v>
      </c>
      <c r="G179" s="13">
        <v>1362</v>
      </c>
      <c r="H179" s="9" t="s">
        <v>1066</v>
      </c>
      <c r="I179" s="9" t="s">
        <v>1067</v>
      </c>
      <c r="J179" s="9" t="s">
        <v>1068</v>
      </c>
      <c r="K179" s="8" t="e">
        <f>VLOOKUP(A179,'directorio formulado'!$A$2:$V$289,1,FALSE)</f>
        <v>#N/A</v>
      </c>
    </row>
    <row r="180" spans="1:11" ht="43.5" customHeight="1" x14ac:dyDescent="0.35">
      <c r="A180" s="10" t="s">
        <v>1314</v>
      </c>
      <c r="B180" s="9" t="s">
        <v>1312</v>
      </c>
      <c r="C180" s="9" t="s">
        <v>1313</v>
      </c>
      <c r="D180" s="9" t="s">
        <v>1065</v>
      </c>
      <c r="E180" s="9" t="s">
        <v>1065</v>
      </c>
      <c r="F180" s="10" t="s">
        <v>1314</v>
      </c>
      <c r="G180" s="13">
        <v>1363</v>
      </c>
      <c r="H180" s="9" t="s">
        <v>1066</v>
      </c>
      <c r="I180" s="9" t="s">
        <v>1067</v>
      </c>
      <c r="J180" s="9" t="s">
        <v>1068</v>
      </c>
      <c r="K180" s="8" t="str">
        <f>VLOOKUP(A180,'directorio formulado'!$A$2:$V$289,1,FALSE)</f>
        <v>fiscal2401con@justiciamilitar.gov.co</v>
      </c>
    </row>
    <row r="181" spans="1:11" ht="43.5" customHeight="1" x14ac:dyDescent="0.35">
      <c r="A181" s="10" t="s">
        <v>1315</v>
      </c>
      <c r="B181" s="9" t="s">
        <v>1089</v>
      </c>
      <c r="C181" s="9" t="s">
        <v>498</v>
      </c>
      <c r="D181" s="9" t="s">
        <v>1065</v>
      </c>
      <c r="E181" s="9" t="s">
        <v>1065</v>
      </c>
      <c r="F181" s="10" t="s">
        <v>1315</v>
      </c>
      <c r="G181" s="13"/>
      <c r="H181" s="9" t="s">
        <v>1095</v>
      </c>
      <c r="I181" s="9" t="s">
        <v>618</v>
      </c>
      <c r="J181" s="9" t="s">
        <v>1097</v>
      </c>
      <c r="K181" s="8" t="e">
        <f>VLOOKUP(A181,'directorio formulado'!$A$2:$V$289,1,FALSE)</f>
        <v>#N/A</v>
      </c>
    </row>
    <row r="182" spans="1:11" ht="43.5" customHeight="1" x14ac:dyDescent="0.35">
      <c r="A182" s="10" t="s">
        <v>1317</v>
      </c>
      <c r="B182" s="9" t="s">
        <v>1312</v>
      </c>
      <c r="C182" s="9" t="s">
        <v>1316</v>
      </c>
      <c r="D182" s="9" t="s">
        <v>1065</v>
      </c>
      <c r="E182" s="9" t="s">
        <v>1065</v>
      </c>
      <c r="F182" s="10" t="s">
        <v>1317</v>
      </c>
      <c r="G182" s="13"/>
      <c r="H182" s="9" t="s">
        <v>1095</v>
      </c>
      <c r="I182" s="9" t="s">
        <v>618</v>
      </c>
      <c r="J182" s="9" t="s">
        <v>1097</v>
      </c>
      <c r="K182" s="8" t="str">
        <f>VLOOKUP(A182,'directorio formulado'!$A$2:$V$289,1,FALSE)</f>
        <v>fiscal2402con@justiciamilitar.gov.co</v>
      </c>
    </row>
    <row r="183" spans="1:11" ht="43.5" customHeight="1" x14ac:dyDescent="0.35">
      <c r="A183" s="10" t="s">
        <v>1318</v>
      </c>
      <c r="B183" s="9" t="s">
        <v>1089</v>
      </c>
      <c r="C183" s="9" t="s">
        <v>499</v>
      </c>
      <c r="D183" s="9" t="s">
        <v>1065</v>
      </c>
      <c r="E183" s="9" t="s">
        <v>1065</v>
      </c>
      <c r="F183" s="10" t="s">
        <v>1318</v>
      </c>
      <c r="G183" s="13"/>
      <c r="H183" s="9" t="s">
        <v>1095</v>
      </c>
      <c r="I183" s="9" t="s">
        <v>618</v>
      </c>
      <c r="J183" s="9" t="s">
        <v>1097</v>
      </c>
      <c r="K183" s="8" t="e">
        <f>VLOOKUP(A183,'directorio formulado'!$A$2:$V$289,1,FALSE)</f>
        <v>#N/A</v>
      </c>
    </row>
    <row r="184" spans="1:11" ht="43.5" customHeight="1" x14ac:dyDescent="0.35">
      <c r="A184" s="10" t="s">
        <v>1320</v>
      </c>
      <c r="B184" s="9" t="s">
        <v>1312</v>
      </c>
      <c r="C184" s="9" t="s">
        <v>1319</v>
      </c>
      <c r="D184" s="9" t="s">
        <v>1065</v>
      </c>
      <c r="E184" s="9" t="s">
        <v>1065</v>
      </c>
      <c r="F184" s="10" t="s">
        <v>1320</v>
      </c>
      <c r="G184" s="13"/>
      <c r="H184" s="9" t="s">
        <v>1095</v>
      </c>
      <c r="I184" s="9" t="s">
        <v>618</v>
      </c>
      <c r="J184" s="9" t="s">
        <v>1097</v>
      </c>
      <c r="K184" s="8" t="str">
        <f>VLOOKUP(A184,'directorio formulado'!$A$2:$V$289,1,FALSE)</f>
        <v>fiscal2403con@justiciamilitar.gov.co</v>
      </c>
    </row>
    <row r="185" spans="1:11" ht="43.5" customHeight="1" x14ac:dyDescent="0.35">
      <c r="A185" s="10" t="s">
        <v>1321</v>
      </c>
      <c r="B185" s="18" t="s">
        <v>1089</v>
      </c>
      <c r="C185" s="9" t="s">
        <v>500</v>
      </c>
      <c r="D185" s="18" t="s">
        <v>1065</v>
      </c>
      <c r="E185" s="18" t="s">
        <v>1065</v>
      </c>
      <c r="F185" s="10" t="s">
        <v>1321</v>
      </c>
      <c r="G185" s="13">
        <v>2364</v>
      </c>
      <c r="H185" s="9" t="s">
        <v>1155</v>
      </c>
      <c r="I185" s="9" t="s">
        <v>1178</v>
      </c>
      <c r="J185" s="9" t="s">
        <v>1097</v>
      </c>
      <c r="K185" s="8" t="e">
        <f>VLOOKUP(A185,'directorio formulado'!$A$2:$V$289,1,FALSE)</f>
        <v>#N/A</v>
      </c>
    </row>
    <row r="186" spans="1:11" ht="43.5" customHeight="1" x14ac:dyDescent="0.35">
      <c r="A186" s="10" t="s">
        <v>1323</v>
      </c>
      <c r="B186" s="9" t="s">
        <v>1312</v>
      </c>
      <c r="C186" s="9" t="s">
        <v>1322</v>
      </c>
      <c r="D186" s="9" t="s">
        <v>1065</v>
      </c>
      <c r="E186" s="9" t="s">
        <v>1065</v>
      </c>
      <c r="F186" s="10" t="s">
        <v>1323</v>
      </c>
      <c r="G186" s="13">
        <v>2367</v>
      </c>
      <c r="H186" s="9" t="s">
        <v>1155</v>
      </c>
      <c r="I186" s="9" t="s">
        <v>605</v>
      </c>
      <c r="J186" s="9" t="s">
        <v>1097</v>
      </c>
      <c r="K186" s="8" t="e">
        <f>VLOOKUP(A186,'directorio formulado'!$A$2:$V$289,1,FALSE)</f>
        <v>#N/A</v>
      </c>
    </row>
    <row r="187" spans="1:11" ht="43.5" customHeight="1" x14ac:dyDescent="0.35">
      <c r="A187" s="10" t="s">
        <v>1325</v>
      </c>
      <c r="B187" s="9" t="s">
        <v>1089</v>
      </c>
      <c r="C187" s="9" t="s">
        <v>1324</v>
      </c>
      <c r="D187" s="9" t="s">
        <v>1065</v>
      </c>
      <c r="E187" s="9" t="s">
        <v>1065</v>
      </c>
      <c r="F187" s="10" t="s">
        <v>1325</v>
      </c>
      <c r="G187" s="13"/>
      <c r="H187" s="9" t="s">
        <v>1114</v>
      </c>
      <c r="I187" s="9" t="s">
        <v>80</v>
      </c>
      <c r="J187" s="9" t="s">
        <v>1097</v>
      </c>
      <c r="K187" s="8" t="e">
        <f>VLOOKUP(A187,'directorio formulado'!$A$2:$V$289,1,FALSE)</f>
        <v>#N/A</v>
      </c>
    </row>
    <row r="188" spans="1:11" ht="43.5" customHeight="1" x14ac:dyDescent="0.35">
      <c r="A188" s="10" t="s">
        <v>1327</v>
      </c>
      <c r="B188" s="9" t="s">
        <v>1312</v>
      </c>
      <c r="C188" s="9" t="s">
        <v>1326</v>
      </c>
      <c r="D188" s="9" t="s">
        <v>1065</v>
      </c>
      <c r="E188" s="9" t="s">
        <v>1065</v>
      </c>
      <c r="F188" s="10" t="s">
        <v>1327</v>
      </c>
      <c r="G188" s="13"/>
      <c r="H188" s="9" t="s">
        <v>1114</v>
      </c>
      <c r="I188" s="9" t="s">
        <v>80</v>
      </c>
      <c r="J188" s="9" t="s">
        <v>1097</v>
      </c>
      <c r="K188" s="8" t="str">
        <f>VLOOKUP(A188,'directorio formulado'!$A$2:$V$289,1,FALSE)</f>
        <v>fiscalia2405con@justiciamilitar.gov.co</v>
      </c>
    </row>
    <row r="189" spans="1:11" ht="43.5" customHeight="1" x14ac:dyDescent="0.35">
      <c r="A189" s="10" t="s">
        <v>1994</v>
      </c>
      <c r="B189" s="9" t="s">
        <v>1089</v>
      </c>
      <c r="C189" s="9" t="s">
        <v>501</v>
      </c>
      <c r="D189" s="9" t="s">
        <v>1065</v>
      </c>
      <c r="E189" s="9" t="s">
        <v>1065</v>
      </c>
      <c r="F189" s="10" t="s">
        <v>1262</v>
      </c>
      <c r="G189" s="13"/>
      <c r="H189" s="9" t="s">
        <v>1095</v>
      </c>
      <c r="I189" s="9" t="s">
        <v>96</v>
      </c>
      <c r="J189" s="9" t="s">
        <v>1097</v>
      </c>
      <c r="K189" s="8" t="e">
        <f>VLOOKUP(A189,'directorio formulado'!$A$2:$V$289,1,FALSE)</f>
        <v>#N/A</v>
      </c>
    </row>
    <row r="190" spans="1:11" ht="43.5" customHeight="1" x14ac:dyDescent="0.35">
      <c r="A190" s="10" t="s">
        <v>1329</v>
      </c>
      <c r="B190" s="9" t="s">
        <v>1312</v>
      </c>
      <c r="C190" s="9" t="s">
        <v>1328</v>
      </c>
      <c r="D190" s="9" t="s">
        <v>1065</v>
      </c>
      <c r="E190" s="9" t="s">
        <v>1065</v>
      </c>
      <c r="F190" s="10" t="s">
        <v>1329</v>
      </c>
      <c r="G190" s="13"/>
      <c r="H190" s="9" t="s">
        <v>1095</v>
      </c>
      <c r="I190" s="9" t="s">
        <v>96</v>
      </c>
      <c r="J190" s="9" t="s">
        <v>1097</v>
      </c>
      <c r="K190" s="8" t="str">
        <f>VLOOKUP(A190,'directorio formulado'!$A$2:$V$289,1,FALSE)</f>
        <v>fiscalia2406con@justiciamilitar.gov.co</v>
      </c>
    </row>
    <row r="191" spans="1:11" ht="43.5" customHeight="1" x14ac:dyDescent="0.35">
      <c r="A191" s="10" t="s">
        <v>1330</v>
      </c>
      <c r="B191" s="9" t="s">
        <v>1089</v>
      </c>
      <c r="C191" s="9" t="s">
        <v>502</v>
      </c>
      <c r="D191" s="9" t="s">
        <v>1065</v>
      </c>
      <c r="E191" s="9" t="s">
        <v>1065</v>
      </c>
      <c r="F191" s="10" t="s">
        <v>1330</v>
      </c>
      <c r="G191" s="13"/>
      <c r="H191" s="9" t="s">
        <v>1331</v>
      </c>
      <c r="I191" s="9" t="s">
        <v>619</v>
      </c>
      <c r="J191" s="9" t="s">
        <v>1097</v>
      </c>
      <c r="K191" s="8" t="e">
        <f>VLOOKUP(A191,'directorio formulado'!$A$2:$V$289,1,FALSE)</f>
        <v>#N/A</v>
      </c>
    </row>
    <row r="192" spans="1:11" ht="43.5" customHeight="1" x14ac:dyDescent="0.35">
      <c r="A192" s="10" t="s">
        <v>1262</v>
      </c>
      <c r="B192" s="9" t="s">
        <v>1089</v>
      </c>
      <c r="C192" s="9" t="s">
        <v>502</v>
      </c>
      <c r="D192" s="9" t="s">
        <v>1065</v>
      </c>
      <c r="E192" s="9" t="s">
        <v>1065</v>
      </c>
      <c r="F192" s="10" t="s">
        <v>1262</v>
      </c>
      <c r="G192" s="13"/>
      <c r="H192" s="9" t="s">
        <v>1331</v>
      </c>
      <c r="I192" s="9" t="s">
        <v>97</v>
      </c>
      <c r="J192" s="9" t="s">
        <v>1097</v>
      </c>
      <c r="K192" s="8" t="e">
        <f>VLOOKUP(A192,'directorio formulado'!$A$2:$V$289,1,FALSE)</f>
        <v>#N/A</v>
      </c>
    </row>
    <row r="193" spans="1:11" ht="43.5" customHeight="1" x14ac:dyDescent="0.35">
      <c r="A193" s="10" t="s">
        <v>1333</v>
      </c>
      <c r="B193" s="9" t="s">
        <v>1312</v>
      </c>
      <c r="C193" s="9" t="s">
        <v>1332</v>
      </c>
      <c r="D193" s="9" t="s">
        <v>1065</v>
      </c>
      <c r="E193" s="9" t="s">
        <v>1065</v>
      </c>
      <c r="F193" s="10" t="s">
        <v>1333</v>
      </c>
      <c r="G193" s="13"/>
      <c r="H193" s="9" t="s">
        <v>1095</v>
      </c>
      <c r="I193" s="9" t="s">
        <v>620</v>
      </c>
      <c r="J193" s="9" t="s">
        <v>1097</v>
      </c>
      <c r="K193" s="8" t="e">
        <f>VLOOKUP(A193,'directorio formulado'!$A$2:$V$289,1,FALSE)</f>
        <v>#N/A</v>
      </c>
    </row>
    <row r="194" spans="1:11" ht="43.5" customHeight="1" x14ac:dyDescent="0.35">
      <c r="A194" s="10" t="s">
        <v>1335</v>
      </c>
      <c r="B194" s="9" t="s">
        <v>1089</v>
      </c>
      <c r="C194" s="9" t="s">
        <v>1334</v>
      </c>
      <c r="D194" s="9" t="s">
        <v>1065</v>
      </c>
      <c r="E194" s="9" t="s">
        <v>1065</v>
      </c>
      <c r="F194" s="10" t="s">
        <v>1335</v>
      </c>
      <c r="G194" s="13"/>
      <c r="H194" s="9" t="s">
        <v>1095</v>
      </c>
      <c r="I194" s="9" t="s">
        <v>620</v>
      </c>
      <c r="J194" s="9" t="s">
        <v>1097</v>
      </c>
      <c r="K194" s="8" t="e">
        <f>VLOOKUP(A194,'directorio formulado'!$A$2:$V$289,1,FALSE)</f>
        <v>#N/A</v>
      </c>
    </row>
    <row r="195" spans="1:11" ht="43.5" customHeight="1" x14ac:dyDescent="0.35">
      <c r="A195" s="10" t="s">
        <v>1337</v>
      </c>
      <c r="B195" s="9" t="s">
        <v>1312</v>
      </c>
      <c r="C195" s="9" t="s">
        <v>1336</v>
      </c>
      <c r="D195" s="9" t="s">
        <v>1065</v>
      </c>
      <c r="E195" s="9" t="s">
        <v>1065</v>
      </c>
      <c r="F195" s="10" t="s">
        <v>1337</v>
      </c>
      <c r="G195" s="13"/>
      <c r="H195" s="9" t="s">
        <v>1095</v>
      </c>
      <c r="I195" s="9" t="s">
        <v>621</v>
      </c>
      <c r="J195" s="9" t="s">
        <v>1097</v>
      </c>
      <c r="K195" s="8" t="str">
        <f>VLOOKUP(A195,'directorio formulado'!$A$2:$V$289,1,FALSE)</f>
        <v>fiscalia2419con@justiciamilitar.gov.co</v>
      </c>
    </row>
    <row r="196" spans="1:11" ht="43.5" customHeight="1" x14ac:dyDescent="0.35">
      <c r="A196" s="10" t="s">
        <v>1338</v>
      </c>
      <c r="B196" s="9" t="s">
        <v>1089</v>
      </c>
      <c r="C196" s="9" t="s">
        <v>503</v>
      </c>
      <c r="D196" s="9" t="s">
        <v>1065</v>
      </c>
      <c r="E196" s="9" t="s">
        <v>1065</v>
      </c>
      <c r="F196" s="10" t="s">
        <v>1338</v>
      </c>
      <c r="G196" s="13"/>
      <c r="H196" s="9" t="s">
        <v>1095</v>
      </c>
      <c r="I196" s="9" t="s">
        <v>621</v>
      </c>
      <c r="J196" s="9" t="s">
        <v>1097</v>
      </c>
      <c r="K196" s="8" t="e">
        <f>VLOOKUP(A196,'directorio formulado'!$A$2:$V$289,1,FALSE)</f>
        <v>#N/A</v>
      </c>
    </row>
    <row r="197" spans="1:11" ht="43.5" customHeight="1" x14ac:dyDescent="0.35">
      <c r="A197" s="10" t="s">
        <v>94</v>
      </c>
      <c r="B197" s="9" t="s">
        <v>1312</v>
      </c>
      <c r="C197" s="9" t="s">
        <v>1339</v>
      </c>
      <c r="D197" s="9" t="s">
        <v>66</v>
      </c>
      <c r="E197" s="9" t="s">
        <v>67</v>
      </c>
      <c r="F197" s="10" t="s">
        <v>94</v>
      </c>
      <c r="G197" s="13">
        <v>2490</v>
      </c>
      <c r="H197" s="14" t="s">
        <v>1095</v>
      </c>
      <c r="I197" s="9" t="s">
        <v>1118</v>
      </c>
      <c r="J197" s="9" t="s">
        <v>1097</v>
      </c>
      <c r="K197" s="8" t="str">
        <f>VLOOKUP(A197,'directorio formulado'!$A$2:$V$289,1,FALSE)</f>
        <v>fiscalia2420con@justiciamilitar.gov.co</v>
      </c>
    </row>
    <row r="198" spans="1:11" ht="43.5" customHeight="1" x14ac:dyDescent="0.35">
      <c r="A198" s="10" t="s">
        <v>1340</v>
      </c>
      <c r="B198" s="9" t="s">
        <v>1089</v>
      </c>
      <c r="C198" s="9" t="s">
        <v>504</v>
      </c>
      <c r="D198" s="9" t="s">
        <v>66</v>
      </c>
      <c r="E198" s="9" t="s">
        <v>67</v>
      </c>
      <c r="F198" s="10" t="s">
        <v>1340</v>
      </c>
      <c r="G198" s="13">
        <v>2487</v>
      </c>
      <c r="H198" s="14" t="s">
        <v>1095</v>
      </c>
      <c r="I198" s="9" t="s">
        <v>1118</v>
      </c>
      <c r="J198" s="9" t="s">
        <v>1097</v>
      </c>
      <c r="K198" s="8" t="e">
        <f>VLOOKUP(A198,'directorio formulado'!$A$2:$V$289,1,FALSE)</f>
        <v>#N/A</v>
      </c>
    </row>
    <row r="199" spans="1:11" ht="43.5" customHeight="1" x14ac:dyDescent="0.35">
      <c r="A199" s="10" t="s">
        <v>95</v>
      </c>
      <c r="B199" s="9" t="s">
        <v>1312</v>
      </c>
      <c r="C199" s="9" t="s">
        <v>1341</v>
      </c>
      <c r="D199" s="9" t="s">
        <v>66</v>
      </c>
      <c r="E199" s="9" t="s">
        <v>67</v>
      </c>
      <c r="F199" s="10" t="s">
        <v>95</v>
      </c>
      <c r="G199" s="13">
        <v>2485</v>
      </c>
      <c r="H199" s="14" t="s">
        <v>1095</v>
      </c>
      <c r="I199" s="9" t="s">
        <v>1118</v>
      </c>
      <c r="J199" s="9" t="s">
        <v>1097</v>
      </c>
      <c r="K199" s="8" t="str">
        <f>VLOOKUP(A199,'directorio formulado'!$A$2:$V$289,1,FALSE)</f>
        <v>fiscalia2421con@justiciamilitar.gov.co</v>
      </c>
    </row>
    <row r="200" spans="1:11" ht="43.5" customHeight="1" x14ac:dyDescent="0.35">
      <c r="A200" s="10" t="s">
        <v>1343</v>
      </c>
      <c r="B200" s="9" t="s">
        <v>1089</v>
      </c>
      <c r="C200" s="9" t="s">
        <v>1342</v>
      </c>
      <c r="D200" s="9" t="s">
        <v>66</v>
      </c>
      <c r="E200" s="9" t="s">
        <v>67</v>
      </c>
      <c r="F200" s="10" t="s">
        <v>1343</v>
      </c>
      <c r="G200" s="13">
        <v>2491</v>
      </c>
      <c r="H200" s="14" t="s">
        <v>1095</v>
      </c>
      <c r="I200" s="9" t="s">
        <v>1118</v>
      </c>
      <c r="J200" s="9" t="s">
        <v>1097</v>
      </c>
      <c r="K200" s="8" t="e">
        <f>VLOOKUP(A200,'directorio formulado'!$A$2:$V$289,1,FALSE)</f>
        <v>#N/A</v>
      </c>
    </row>
    <row r="201" spans="1:11" ht="43.5" customHeight="1" x14ac:dyDescent="0.35">
      <c r="A201" s="10" t="s">
        <v>1345</v>
      </c>
      <c r="B201" s="9" t="s">
        <v>1312</v>
      </c>
      <c r="C201" s="9" t="s">
        <v>1344</v>
      </c>
      <c r="D201" s="9" t="s">
        <v>68</v>
      </c>
      <c r="E201" s="9" t="s">
        <v>69</v>
      </c>
      <c r="F201" s="10" t="s">
        <v>1345</v>
      </c>
      <c r="G201" s="13"/>
      <c r="H201" s="9" t="s">
        <v>1346</v>
      </c>
      <c r="I201" s="9" t="s">
        <v>1347</v>
      </c>
      <c r="J201" s="9" t="s">
        <v>1097</v>
      </c>
      <c r="K201" s="8" t="str">
        <f>VLOOKUP(A201,'directorio formulado'!$A$2:$V$289,1,FALSE)</f>
        <v>fiscalia2422con@justiciamilitar.gov.co</v>
      </c>
    </row>
    <row r="202" spans="1:11" ht="43.5" customHeight="1" x14ac:dyDescent="0.35">
      <c r="A202" s="10" t="s">
        <v>1348</v>
      </c>
      <c r="B202" s="9" t="s">
        <v>1089</v>
      </c>
      <c r="C202" s="9" t="s">
        <v>506</v>
      </c>
      <c r="D202" s="9" t="s">
        <v>68</v>
      </c>
      <c r="E202" s="9" t="s">
        <v>69</v>
      </c>
      <c r="F202" s="10" t="s">
        <v>1348</v>
      </c>
      <c r="G202" s="13"/>
      <c r="H202" s="9" t="s">
        <v>1346</v>
      </c>
      <c r="I202" s="9" t="s">
        <v>1347</v>
      </c>
      <c r="J202" s="9" t="s">
        <v>1097</v>
      </c>
      <c r="K202" s="8" t="e">
        <f>VLOOKUP(A202,'directorio formulado'!$A$2:$V$289,1,FALSE)</f>
        <v>#N/A</v>
      </c>
    </row>
    <row r="203" spans="1:11" ht="43.5" customHeight="1" x14ac:dyDescent="0.35">
      <c r="A203" s="10" t="s">
        <v>1350</v>
      </c>
      <c r="B203" s="9" t="s">
        <v>1312</v>
      </c>
      <c r="C203" s="9" t="s">
        <v>1349</v>
      </c>
      <c r="D203" s="9" t="s">
        <v>58</v>
      </c>
      <c r="E203" s="9" t="s">
        <v>59</v>
      </c>
      <c r="F203" s="10" t="s">
        <v>1350</v>
      </c>
      <c r="G203" s="13"/>
      <c r="H203" s="9"/>
      <c r="I203" s="9" t="s">
        <v>624</v>
      </c>
      <c r="J203" s="9" t="s">
        <v>1097</v>
      </c>
      <c r="K203" s="8" t="str">
        <f>VLOOKUP(A203,'directorio formulado'!$A$2:$V$289,1,FALSE)</f>
        <v>fiscalia2423con@justiciamilitar.gov.co</v>
      </c>
    </row>
    <row r="204" spans="1:11" ht="43.5" customHeight="1" x14ac:dyDescent="0.35">
      <c r="A204" s="10" t="s">
        <v>1351</v>
      </c>
      <c r="B204" s="9" t="s">
        <v>1089</v>
      </c>
      <c r="C204" s="9" t="s">
        <v>507</v>
      </c>
      <c r="D204" s="9" t="s">
        <v>58</v>
      </c>
      <c r="E204" s="9" t="s">
        <v>59</v>
      </c>
      <c r="F204" s="10" t="s">
        <v>1351</v>
      </c>
      <c r="G204" s="13"/>
      <c r="H204" s="9"/>
      <c r="I204" s="9" t="s">
        <v>624</v>
      </c>
      <c r="J204" s="9" t="s">
        <v>1097</v>
      </c>
      <c r="K204" s="8" t="e">
        <f>VLOOKUP(A204,'directorio formulado'!$A$2:$V$289,1,FALSE)</f>
        <v>#N/A</v>
      </c>
    </row>
    <row r="205" spans="1:11" ht="43.5" customHeight="1" x14ac:dyDescent="0.35">
      <c r="A205" s="10" t="s">
        <v>1353</v>
      </c>
      <c r="B205" s="9" t="s">
        <v>1312</v>
      </c>
      <c r="C205" s="9" t="s">
        <v>1352</v>
      </c>
      <c r="D205" s="9" t="s">
        <v>86</v>
      </c>
      <c r="E205" s="9" t="s">
        <v>59</v>
      </c>
      <c r="F205" s="10" t="s">
        <v>1353</v>
      </c>
      <c r="G205" s="13"/>
      <c r="H205" s="9"/>
      <c r="I205" s="9" t="s">
        <v>624</v>
      </c>
      <c r="J205" s="9" t="s">
        <v>1097</v>
      </c>
      <c r="K205" s="8" t="str">
        <f>VLOOKUP(A205,'directorio formulado'!$A$2:$V$289,1,FALSE)</f>
        <v>fiscalia2424con@justiciamilitar.gov.co</v>
      </c>
    </row>
    <row r="206" spans="1:11" ht="43.5" customHeight="1" x14ac:dyDescent="0.35">
      <c r="A206" s="10" t="s">
        <v>1354</v>
      </c>
      <c r="B206" s="9" t="s">
        <v>1089</v>
      </c>
      <c r="C206" s="9" t="s">
        <v>508</v>
      </c>
      <c r="D206" s="9" t="s">
        <v>86</v>
      </c>
      <c r="E206" s="9" t="s">
        <v>59</v>
      </c>
      <c r="F206" s="10" t="s">
        <v>1354</v>
      </c>
      <c r="G206" s="13"/>
      <c r="H206" s="9"/>
      <c r="I206" s="9" t="s">
        <v>624</v>
      </c>
      <c r="J206" s="9" t="s">
        <v>1097</v>
      </c>
      <c r="K206" s="8" t="e">
        <f>VLOOKUP(A206,'directorio formulado'!$A$2:$V$289,1,FALSE)</f>
        <v>#N/A</v>
      </c>
    </row>
    <row r="207" spans="1:11" ht="43.5" customHeight="1" x14ac:dyDescent="0.35">
      <c r="A207" s="10" t="s">
        <v>1356</v>
      </c>
      <c r="B207" s="9" t="s">
        <v>1312</v>
      </c>
      <c r="C207" s="9" t="s">
        <v>1355</v>
      </c>
      <c r="D207" s="9" t="s">
        <v>56</v>
      </c>
      <c r="E207" s="9" t="s">
        <v>57</v>
      </c>
      <c r="F207" s="10" t="s">
        <v>1356</v>
      </c>
      <c r="G207" s="13">
        <v>2466</v>
      </c>
      <c r="H207" s="9" t="s">
        <v>1095</v>
      </c>
      <c r="I207" s="14" t="s">
        <v>1096</v>
      </c>
      <c r="J207" s="9" t="s">
        <v>1097</v>
      </c>
      <c r="K207" s="8" t="str">
        <f>VLOOKUP(A207,'directorio formulado'!$A$2:$V$289,1,FALSE)</f>
        <v>fiscalia2425con@justiciamilitar.gov.co</v>
      </c>
    </row>
    <row r="208" spans="1:11" ht="43.5" customHeight="1" x14ac:dyDescent="0.35">
      <c r="A208" s="10" t="s">
        <v>1358</v>
      </c>
      <c r="B208" s="9" t="s">
        <v>1312</v>
      </c>
      <c r="C208" s="9" t="s">
        <v>1357</v>
      </c>
      <c r="D208" s="9" t="s">
        <v>56</v>
      </c>
      <c r="E208" s="9" t="s">
        <v>57</v>
      </c>
      <c r="F208" s="10" t="s">
        <v>1358</v>
      </c>
      <c r="G208" s="13">
        <v>2467</v>
      </c>
      <c r="H208" s="9" t="s">
        <v>1095</v>
      </c>
      <c r="I208" s="14" t="s">
        <v>1096</v>
      </c>
      <c r="J208" s="9" t="s">
        <v>1097</v>
      </c>
      <c r="K208" s="8" t="str">
        <f>VLOOKUP(A208,'directorio formulado'!$A$2:$V$289,1,FALSE)</f>
        <v>fiscalia2426con@justiciamilitar.gov.co</v>
      </c>
    </row>
    <row r="209" spans="1:11" ht="43.5" customHeight="1" x14ac:dyDescent="0.35">
      <c r="A209" s="10" t="s">
        <v>1359</v>
      </c>
      <c r="B209" s="9" t="s">
        <v>1089</v>
      </c>
      <c r="C209" s="9" t="s">
        <v>510</v>
      </c>
      <c r="D209" s="9" t="s">
        <v>56</v>
      </c>
      <c r="E209" s="9" t="s">
        <v>57</v>
      </c>
      <c r="F209" s="10" t="s">
        <v>1359</v>
      </c>
      <c r="G209" s="13"/>
      <c r="H209" s="9" t="s">
        <v>1360</v>
      </c>
      <c r="I209" s="9" t="s">
        <v>1199</v>
      </c>
      <c r="J209" s="9" t="s">
        <v>1097</v>
      </c>
      <c r="K209" s="8" t="e">
        <f>VLOOKUP(A209,'directorio formulado'!$A$2:$V$289,1,FALSE)</f>
        <v>#N/A</v>
      </c>
    </row>
    <row r="210" spans="1:11" ht="43.5" customHeight="1" x14ac:dyDescent="0.35">
      <c r="A210" s="10" t="s">
        <v>1362</v>
      </c>
      <c r="B210" s="9" t="s">
        <v>1312</v>
      </c>
      <c r="C210" s="9" t="s">
        <v>1361</v>
      </c>
      <c r="D210" s="9" t="s">
        <v>87</v>
      </c>
      <c r="E210" s="9" t="s">
        <v>88</v>
      </c>
      <c r="F210" s="10" t="s">
        <v>1362</v>
      </c>
      <c r="G210" s="13"/>
      <c r="H210" s="9" t="s">
        <v>1360</v>
      </c>
      <c r="I210" s="9" t="s">
        <v>1199</v>
      </c>
      <c r="J210" s="9" t="s">
        <v>1097</v>
      </c>
      <c r="K210" s="8" t="str">
        <f>VLOOKUP(A210,'directorio formulado'!$A$2:$V$289,1,FALSE)</f>
        <v>fiscalia2427con@justiciamilitar.gov.co</v>
      </c>
    </row>
    <row r="211" spans="1:11" ht="43.5" customHeight="1" x14ac:dyDescent="0.35">
      <c r="A211" s="10" t="s">
        <v>1363</v>
      </c>
      <c r="B211" s="9" t="s">
        <v>1089</v>
      </c>
      <c r="C211" s="9" t="s">
        <v>511</v>
      </c>
      <c r="D211" s="9" t="s">
        <v>87</v>
      </c>
      <c r="E211" s="9" t="s">
        <v>88</v>
      </c>
      <c r="F211" s="10" t="s">
        <v>1363</v>
      </c>
      <c r="G211" s="13"/>
      <c r="H211" s="9" t="s">
        <v>1364</v>
      </c>
      <c r="I211" s="9" t="s">
        <v>99</v>
      </c>
      <c r="J211" s="9" t="s">
        <v>1097</v>
      </c>
      <c r="K211" s="8" t="e">
        <f>VLOOKUP(A211,'directorio formulado'!$A$2:$V$289,1,FALSE)</f>
        <v>#N/A</v>
      </c>
    </row>
    <row r="212" spans="1:11" ht="43.5" customHeight="1" x14ac:dyDescent="0.35">
      <c r="A212" s="10" t="s">
        <v>1366</v>
      </c>
      <c r="B212" s="9" t="s">
        <v>1312</v>
      </c>
      <c r="C212" s="9" t="s">
        <v>1365</v>
      </c>
      <c r="D212" s="9" t="s">
        <v>60</v>
      </c>
      <c r="E212" s="9" t="s">
        <v>61</v>
      </c>
      <c r="F212" s="10" t="s">
        <v>1366</v>
      </c>
      <c r="G212" s="13"/>
      <c r="H212" s="9" t="s">
        <v>1364</v>
      </c>
      <c r="I212" s="9" t="s">
        <v>99</v>
      </c>
      <c r="J212" s="9" t="s">
        <v>1097</v>
      </c>
      <c r="K212" s="8" t="str">
        <f>VLOOKUP(A212,'directorio formulado'!$A$2:$V$289,1,FALSE)</f>
        <v>fiscalia2428con@justiciamilitar.gov.co</v>
      </c>
    </row>
    <row r="213" spans="1:11" ht="43.5" customHeight="1" x14ac:dyDescent="0.35">
      <c r="A213" s="10" t="s">
        <v>1367</v>
      </c>
      <c r="B213" s="9" t="s">
        <v>1089</v>
      </c>
      <c r="C213" s="9" t="s">
        <v>512</v>
      </c>
      <c r="D213" s="9" t="s">
        <v>60</v>
      </c>
      <c r="E213" s="9" t="s">
        <v>61</v>
      </c>
      <c r="F213" s="10" t="s">
        <v>1367</v>
      </c>
      <c r="G213" s="13"/>
      <c r="H213" s="14" t="s">
        <v>1095</v>
      </c>
      <c r="I213" s="9" t="s">
        <v>413</v>
      </c>
      <c r="J213" s="9" t="s">
        <v>1097</v>
      </c>
      <c r="K213" s="8" t="e">
        <f>VLOOKUP(A213,'directorio formulado'!$A$2:$V$289,1,FALSE)</f>
        <v>#N/A</v>
      </c>
    </row>
    <row r="214" spans="1:11" ht="43.5" customHeight="1" x14ac:dyDescent="0.35">
      <c r="A214" s="10" t="s">
        <v>1369</v>
      </c>
      <c r="B214" s="9" t="s">
        <v>1312</v>
      </c>
      <c r="C214" s="9" t="s">
        <v>1368</v>
      </c>
      <c r="D214" s="9" t="s">
        <v>60</v>
      </c>
      <c r="E214" s="9" t="s">
        <v>61</v>
      </c>
      <c r="F214" s="10" t="s">
        <v>1369</v>
      </c>
      <c r="G214" s="13"/>
      <c r="H214" s="14" t="s">
        <v>1095</v>
      </c>
      <c r="I214" s="9" t="s">
        <v>413</v>
      </c>
      <c r="J214" s="9" t="s">
        <v>1097</v>
      </c>
      <c r="K214" s="8" t="str">
        <f>VLOOKUP(A214,'directorio formulado'!$A$2:$V$289,1,FALSE)</f>
        <v>fiscalia2429con@justiciamilitar.gov.co</v>
      </c>
    </row>
    <row r="215" spans="1:11" ht="43.5" customHeight="1" x14ac:dyDescent="0.35">
      <c r="A215" s="10" t="s">
        <v>1370</v>
      </c>
      <c r="B215" s="9" t="s">
        <v>1089</v>
      </c>
      <c r="C215" s="9" t="s">
        <v>513</v>
      </c>
      <c r="D215" s="9" t="s">
        <v>60</v>
      </c>
      <c r="E215" s="9" t="s">
        <v>61</v>
      </c>
      <c r="F215" s="10" t="s">
        <v>1370</v>
      </c>
      <c r="G215" s="13"/>
      <c r="H215" s="14" t="s">
        <v>1125</v>
      </c>
      <c r="I215" s="14" t="s">
        <v>599</v>
      </c>
      <c r="J215" s="9" t="s">
        <v>1097</v>
      </c>
      <c r="K215" s="8" t="e">
        <f>VLOOKUP(A215,'directorio formulado'!$A$2:$V$289,1,FALSE)</f>
        <v>#N/A</v>
      </c>
    </row>
    <row r="216" spans="1:11" ht="43.5" customHeight="1" x14ac:dyDescent="0.35">
      <c r="A216" s="10" t="s">
        <v>1372</v>
      </c>
      <c r="B216" s="9" t="s">
        <v>1312</v>
      </c>
      <c r="C216" s="9" t="s">
        <v>1371</v>
      </c>
      <c r="D216" s="9" t="s">
        <v>89</v>
      </c>
      <c r="E216" s="9" t="s">
        <v>90</v>
      </c>
      <c r="F216" s="10" t="s">
        <v>1372</v>
      </c>
      <c r="G216" s="13"/>
      <c r="H216" s="14" t="s">
        <v>1125</v>
      </c>
      <c r="I216" s="14" t="s">
        <v>599</v>
      </c>
      <c r="J216" s="9" t="s">
        <v>1097</v>
      </c>
      <c r="K216" s="8" t="str">
        <f>VLOOKUP(A216,'directorio formulado'!$A$2:$V$289,1,FALSE)</f>
        <v>fiscalia2430con@justiciamilitar.gov.co</v>
      </c>
    </row>
    <row r="217" spans="1:11" ht="43.5" customHeight="1" x14ac:dyDescent="0.35">
      <c r="A217" s="10" t="s">
        <v>1373</v>
      </c>
      <c r="B217" s="9" t="s">
        <v>1089</v>
      </c>
      <c r="C217" s="9" t="s">
        <v>514</v>
      </c>
      <c r="D217" s="9" t="s">
        <v>89</v>
      </c>
      <c r="E217" s="9" t="s">
        <v>90</v>
      </c>
      <c r="F217" s="10" t="s">
        <v>1373</v>
      </c>
      <c r="G217" s="13">
        <v>2510</v>
      </c>
      <c r="H217" s="9" t="s">
        <v>1095</v>
      </c>
      <c r="I217" s="9" t="s">
        <v>426</v>
      </c>
      <c r="J217" s="9" t="s">
        <v>1097</v>
      </c>
      <c r="K217" s="8" t="e">
        <f>VLOOKUP(A217,'directorio formulado'!$A$2:$V$289,1,FALSE)</f>
        <v>#N/A</v>
      </c>
    </row>
    <row r="218" spans="1:11" ht="43.5" customHeight="1" x14ac:dyDescent="0.35">
      <c r="A218" s="10" t="s">
        <v>1375</v>
      </c>
      <c r="B218" s="9" t="s">
        <v>1312</v>
      </c>
      <c r="C218" s="9" t="s">
        <v>1374</v>
      </c>
      <c r="D218" s="9" t="s">
        <v>64</v>
      </c>
      <c r="E218" s="9" t="s">
        <v>65</v>
      </c>
      <c r="F218" s="10" t="s">
        <v>1375</v>
      </c>
      <c r="G218" s="13">
        <v>2371</v>
      </c>
      <c r="H218" s="9" t="s">
        <v>1095</v>
      </c>
      <c r="I218" s="9" t="s">
        <v>426</v>
      </c>
      <c r="J218" s="9" t="s">
        <v>1097</v>
      </c>
      <c r="K218" s="8" t="str">
        <f>VLOOKUP(A218,'directorio formulado'!$A$2:$V$289,1,FALSE)</f>
        <v>fiscalia2431con@justiciamilitar.gov.co</v>
      </c>
    </row>
    <row r="219" spans="1:11" ht="43.5" customHeight="1" x14ac:dyDescent="0.35">
      <c r="A219" s="10" t="s">
        <v>1376</v>
      </c>
      <c r="B219" s="9" t="s">
        <v>1089</v>
      </c>
      <c r="C219" s="9" t="s">
        <v>515</v>
      </c>
      <c r="D219" s="9" t="s">
        <v>64</v>
      </c>
      <c r="E219" s="9" t="s">
        <v>65</v>
      </c>
      <c r="F219" s="10" t="s">
        <v>1376</v>
      </c>
      <c r="G219" s="13"/>
      <c r="H219" s="9" t="s">
        <v>1181</v>
      </c>
      <c r="I219" s="9" t="s">
        <v>1377</v>
      </c>
      <c r="J219" s="9" t="s">
        <v>1097</v>
      </c>
      <c r="K219" s="8" t="e">
        <f>VLOOKUP(A219,'directorio formulado'!$A$2:$V$289,1,FALSE)</f>
        <v>#N/A</v>
      </c>
    </row>
    <row r="220" spans="1:11" ht="43.5" customHeight="1" x14ac:dyDescent="0.35">
      <c r="A220" s="10" t="s">
        <v>1379</v>
      </c>
      <c r="B220" s="9" t="s">
        <v>1312</v>
      </c>
      <c r="C220" s="9" t="s">
        <v>1378</v>
      </c>
      <c r="D220" s="9" t="s">
        <v>64</v>
      </c>
      <c r="E220" s="9" t="s">
        <v>65</v>
      </c>
      <c r="F220" s="10" t="s">
        <v>1379</v>
      </c>
      <c r="G220" s="13"/>
      <c r="H220" s="9" t="s">
        <v>1181</v>
      </c>
      <c r="I220" s="9" t="s">
        <v>1377</v>
      </c>
      <c r="J220" s="9" t="s">
        <v>1097</v>
      </c>
      <c r="K220" s="8" t="str">
        <f>VLOOKUP(A220,'directorio formulado'!$A$2:$V$289,1,FALSE)</f>
        <v>fiscalia2432con@justiciamilitar.gov.co</v>
      </c>
    </row>
    <row r="221" spans="1:11" ht="43.5" customHeight="1" x14ac:dyDescent="0.35">
      <c r="A221" s="10" t="s">
        <v>1380</v>
      </c>
      <c r="B221" s="9" t="s">
        <v>1089</v>
      </c>
      <c r="C221" s="9" t="s">
        <v>516</v>
      </c>
      <c r="D221" s="9" t="s">
        <v>64</v>
      </c>
      <c r="E221" s="9" t="s">
        <v>65</v>
      </c>
      <c r="F221" s="10" t="s">
        <v>1380</v>
      </c>
      <c r="G221" s="13"/>
      <c r="H221" s="9" t="s">
        <v>1155</v>
      </c>
      <c r="I221" s="9" t="s">
        <v>1178</v>
      </c>
      <c r="J221" s="9" t="s">
        <v>1097</v>
      </c>
      <c r="K221" s="8" t="e">
        <f>VLOOKUP(A221,'directorio formulado'!$A$2:$V$289,1,FALSE)</f>
        <v>#N/A</v>
      </c>
    </row>
    <row r="222" spans="1:11" ht="43.5" customHeight="1" x14ac:dyDescent="0.35">
      <c r="A222" s="10" t="s">
        <v>1382</v>
      </c>
      <c r="B222" s="9" t="s">
        <v>1312</v>
      </c>
      <c r="C222" s="9" t="s">
        <v>1381</v>
      </c>
      <c r="D222" s="9" t="s">
        <v>54</v>
      </c>
      <c r="E222" s="9" t="s">
        <v>55</v>
      </c>
      <c r="F222" s="10" t="s">
        <v>1382</v>
      </c>
      <c r="G222" s="13"/>
      <c r="H222" s="9" t="s">
        <v>1155</v>
      </c>
      <c r="I222" s="9" t="s">
        <v>1178</v>
      </c>
      <c r="J222" s="9" t="s">
        <v>1097</v>
      </c>
      <c r="K222" s="8" t="str">
        <f>VLOOKUP(A222,'directorio formulado'!$A$2:$V$289,1,FALSE)</f>
        <v>fiscalia2433con@justiciamilitar.gov.co</v>
      </c>
    </row>
    <row r="223" spans="1:11" ht="43.5" customHeight="1" x14ac:dyDescent="0.35">
      <c r="A223" s="10" t="s">
        <v>1383</v>
      </c>
      <c r="B223" s="9" t="s">
        <v>1089</v>
      </c>
      <c r="C223" s="9" t="s">
        <v>517</v>
      </c>
      <c r="D223" s="9" t="s">
        <v>54</v>
      </c>
      <c r="E223" s="9" t="s">
        <v>55</v>
      </c>
      <c r="F223" s="10" t="s">
        <v>1383</v>
      </c>
      <c r="G223" s="13"/>
      <c r="H223" s="9" t="s">
        <v>1384</v>
      </c>
      <c r="I223" s="14" t="s">
        <v>1385</v>
      </c>
      <c r="J223" s="9" t="s">
        <v>1097</v>
      </c>
      <c r="K223" s="8" t="e">
        <f>VLOOKUP(A223,'directorio formulado'!$A$2:$V$289,1,FALSE)</f>
        <v>#N/A</v>
      </c>
    </row>
    <row r="224" spans="1:11" ht="43.5" customHeight="1" x14ac:dyDescent="0.35">
      <c r="A224" s="10" t="s">
        <v>1387</v>
      </c>
      <c r="B224" s="9" t="s">
        <v>1312</v>
      </c>
      <c r="C224" s="9" t="s">
        <v>1386</v>
      </c>
      <c r="D224" s="9" t="s">
        <v>91</v>
      </c>
      <c r="E224" s="9" t="s">
        <v>55</v>
      </c>
      <c r="F224" s="10" t="s">
        <v>1387</v>
      </c>
      <c r="G224" s="13"/>
      <c r="H224" s="9" t="s">
        <v>1384</v>
      </c>
      <c r="I224" s="14" t="s">
        <v>1385</v>
      </c>
      <c r="J224" s="9" t="s">
        <v>1097</v>
      </c>
      <c r="K224" s="8" t="str">
        <f>VLOOKUP(A224,'directorio formulado'!$A$2:$V$289,1,FALSE)</f>
        <v>fiscalia2434con@justiciamilitar.gov.co</v>
      </c>
    </row>
    <row r="225" spans="1:11" ht="43.5" customHeight="1" x14ac:dyDescent="0.35">
      <c r="A225" s="10" t="s">
        <v>1388</v>
      </c>
      <c r="B225" s="9" t="s">
        <v>1089</v>
      </c>
      <c r="C225" s="9" t="s">
        <v>518</v>
      </c>
      <c r="D225" s="9" t="s">
        <v>91</v>
      </c>
      <c r="E225" s="9" t="s">
        <v>55</v>
      </c>
      <c r="F225" s="10" t="s">
        <v>1388</v>
      </c>
      <c r="G225" s="13"/>
      <c r="H225" s="14" t="s">
        <v>1137</v>
      </c>
      <c r="I225" s="14" t="s">
        <v>600</v>
      </c>
      <c r="J225" s="9" t="s">
        <v>1068</v>
      </c>
      <c r="K225" s="8" t="e">
        <f>VLOOKUP(A225,'directorio formulado'!$A$2:$V$289,1,FALSE)</f>
        <v>#N/A</v>
      </c>
    </row>
    <row r="226" spans="1:11" ht="43.5" customHeight="1" x14ac:dyDescent="0.35">
      <c r="A226" s="10" t="s">
        <v>1390</v>
      </c>
      <c r="B226" s="9" t="s">
        <v>1312</v>
      </c>
      <c r="C226" s="9" t="s">
        <v>1389</v>
      </c>
      <c r="D226" s="9" t="s">
        <v>91</v>
      </c>
      <c r="E226" s="9" t="s">
        <v>55</v>
      </c>
      <c r="F226" s="10" t="s">
        <v>1390</v>
      </c>
      <c r="G226" s="13"/>
      <c r="H226" s="14" t="s">
        <v>1137</v>
      </c>
      <c r="I226" s="14" t="s">
        <v>600</v>
      </c>
      <c r="J226" s="9" t="s">
        <v>1068</v>
      </c>
      <c r="K226" s="8" t="str">
        <f>VLOOKUP(A226,'directorio formulado'!$A$2:$V$289,1,FALSE)</f>
        <v>fiscalia2435con@justiciamilitar.gov.co</v>
      </c>
    </row>
    <row r="227" spans="1:11" ht="43.5" customHeight="1" x14ac:dyDescent="0.35">
      <c r="A227" s="10" t="s">
        <v>1391</v>
      </c>
      <c r="B227" s="9" t="s">
        <v>1089</v>
      </c>
      <c r="C227" s="9" t="s">
        <v>519</v>
      </c>
      <c r="D227" s="9" t="s">
        <v>91</v>
      </c>
      <c r="E227" s="9" t="s">
        <v>55</v>
      </c>
      <c r="F227" s="10" t="s">
        <v>1391</v>
      </c>
      <c r="G227" s="13"/>
      <c r="H227" s="9" t="s">
        <v>1392</v>
      </c>
      <c r="I227" s="9" t="s">
        <v>430</v>
      </c>
      <c r="J227" s="9" t="s">
        <v>1068</v>
      </c>
      <c r="K227" s="8" t="e">
        <f>VLOOKUP(A227,'directorio formulado'!$A$2:$V$289,1,FALSE)</f>
        <v>#N/A</v>
      </c>
    </row>
    <row r="228" spans="1:11" ht="43.5" customHeight="1" x14ac:dyDescent="0.35">
      <c r="A228" s="10" t="s">
        <v>1394</v>
      </c>
      <c r="B228" s="9" t="s">
        <v>1312</v>
      </c>
      <c r="C228" s="9" t="s">
        <v>1393</v>
      </c>
      <c r="D228" s="9" t="s">
        <v>62</v>
      </c>
      <c r="E228" s="9" t="s">
        <v>63</v>
      </c>
      <c r="F228" s="10" t="s">
        <v>1394</v>
      </c>
      <c r="G228" s="13"/>
      <c r="H228" s="9" t="s">
        <v>1392</v>
      </c>
      <c r="I228" s="9" t="s">
        <v>430</v>
      </c>
      <c r="J228" s="9" t="s">
        <v>1068</v>
      </c>
      <c r="K228" s="8" t="str">
        <f>VLOOKUP(A228,'directorio formulado'!$A$2:$V$289,1,FALSE)</f>
        <v>fiscalia2436con@justiciamilitar.gov.co</v>
      </c>
    </row>
    <row r="229" spans="1:11" ht="43.5" customHeight="1" x14ac:dyDescent="0.35">
      <c r="A229" s="10" t="s">
        <v>1395</v>
      </c>
      <c r="B229" s="9" t="s">
        <v>1089</v>
      </c>
      <c r="C229" s="9" t="s">
        <v>520</v>
      </c>
      <c r="D229" s="9" t="s">
        <v>62</v>
      </c>
      <c r="E229" s="9" t="s">
        <v>63</v>
      </c>
      <c r="F229" s="10" t="s">
        <v>1395</v>
      </c>
      <c r="G229" s="13"/>
      <c r="H229" s="9" t="s">
        <v>1139</v>
      </c>
      <c r="I229" s="9" t="s">
        <v>1396</v>
      </c>
      <c r="J229" s="9" t="s">
        <v>1068</v>
      </c>
      <c r="K229" s="8" t="e">
        <f>VLOOKUP(A229,'directorio formulado'!$A$2:$V$289,1,FALSE)</f>
        <v>#N/A</v>
      </c>
    </row>
    <row r="230" spans="1:11" ht="43.5" customHeight="1" x14ac:dyDescent="0.35">
      <c r="A230" s="10" t="s">
        <v>1398</v>
      </c>
      <c r="B230" s="9" t="s">
        <v>1312</v>
      </c>
      <c r="C230" s="9" t="s">
        <v>1397</v>
      </c>
      <c r="D230" s="9" t="s">
        <v>62</v>
      </c>
      <c r="E230" s="9" t="s">
        <v>63</v>
      </c>
      <c r="F230" s="10" t="s">
        <v>1398</v>
      </c>
      <c r="G230" s="13">
        <v>2207</v>
      </c>
      <c r="H230" s="9" t="s">
        <v>1139</v>
      </c>
      <c r="I230" s="9" t="s">
        <v>1396</v>
      </c>
      <c r="J230" s="9" t="s">
        <v>1068</v>
      </c>
      <c r="K230" s="8" t="e">
        <f>VLOOKUP(A230,'directorio formulado'!$A$2:$V$289,1,FALSE)</f>
        <v>#N/A</v>
      </c>
    </row>
    <row r="231" spans="1:11" ht="43.5" customHeight="1" x14ac:dyDescent="0.35">
      <c r="A231" s="10" t="s">
        <v>1400</v>
      </c>
      <c r="B231" s="9" t="s">
        <v>1312</v>
      </c>
      <c r="C231" s="9" t="s">
        <v>1399</v>
      </c>
      <c r="D231" s="9" t="s">
        <v>343</v>
      </c>
      <c r="E231" s="9" t="s">
        <v>65</v>
      </c>
      <c r="F231" s="10" t="s">
        <v>1400</v>
      </c>
      <c r="G231" s="13"/>
      <c r="H231" s="9" t="s">
        <v>1143</v>
      </c>
      <c r="I231" s="9" t="s">
        <v>627</v>
      </c>
      <c r="J231" s="9" t="s">
        <v>1068</v>
      </c>
      <c r="K231" s="8" t="e">
        <f>VLOOKUP(A231,'directorio formulado'!$A$2:$V$289,1,FALSE)</f>
        <v>#N/A</v>
      </c>
    </row>
    <row r="232" spans="1:11" ht="43.5" customHeight="1" x14ac:dyDescent="0.35">
      <c r="A232" s="10" t="s">
        <v>1402</v>
      </c>
      <c r="B232" s="9" t="s">
        <v>1089</v>
      </c>
      <c r="C232" s="9" t="s">
        <v>1401</v>
      </c>
      <c r="D232" s="9" t="s">
        <v>343</v>
      </c>
      <c r="E232" s="9" t="s">
        <v>65</v>
      </c>
      <c r="F232" s="10" t="s">
        <v>1402</v>
      </c>
      <c r="G232" s="13"/>
      <c r="H232" s="9" t="s">
        <v>1143</v>
      </c>
      <c r="I232" s="9" t="s">
        <v>627</v>
      </c>
      <c r="J232" s="9" t="s">
        <v>1068</v>
      </c>
      <c r="K232" s="8" t="e">
        <f>VLOOKUP(A232,'directorio formulado'!$A$2:$V$289,1,FALSE)</f>
        <v>#N/A</v>
      </c>
    </row>
    <row r="233" spans="1:11" ht="43.5" customHeight="1" x14ac:dyDescent="0.35">
      <c r="A233" s="10" t="s">
        <v>1404</v>
      </c>
      <c r="B233" s="9" t="s">
        <v>1312</v>
      </c>
      <c r="C233" s="9" t="s">
        <v>1403</v>
      </c>
      <c r="D233" s="9" t="s">
        <v>56</v>
      </c>
      <c r="E233" s="9" t="s">
        <v>57</v>
      </c>
      <c r="F233" s="10" t="s">
        <v>1404</v>
      </c>
      <c r="G233" s="13"/>
      <c r="H233" s="14" t="s">
        <v>1405</v>
      </c>
      <c r="I233" s="14" t="s">
        <v>1406</v>
      </c>
      <c r="J233" s="9" t="s">
        <v>1068</v>
      </c>
      <c r="K233" s="8" t="e">
        <f>VLOOKUP(A233,'directorio formulado'!$A$2:$V$289,1,FALSE)</f>
        <v>#N/A</v>
      </c>
    </row>
    <row r="234" spans="1:11" ht="43.5" customHeight="1" x14ac:dyDescent="0.35">
      <c r="A234" s="10" t="s">
        <v>1408</v>
      </c>
      <c r="B234" s="9" t="s">
        <v>1089</v>
      </c>
      <c r="C234" s="9" t="s">
        <v>1407</v>
      </c>
      <c r="D234" s="9" t="s">
        <v>56</v>
      </c>
      <c r="E234" s="9" t="s">
        <v>57</v>
      </c>
      <c r="F234" s="10" t="s">
        <v>1408</v>
      </c>
      <c r="G234" s="13"/>
      <c r="H234" s="14" t="s">
        <v>1405</v>
      </c>
      <c r="I234" s="14" t="s">
        <v>1406</v>
      </c>
      <c r="J234" s="9" t="s">
        <v>1068</v>
      </c>
      <c r="K234" s="8" t="e">
        <f>VLOOKUP(A234,'directorio formulado'!$A$2:$V$289,1,FALSE)</f>
        <v>#N/A</v>
      </c>
    </row>
    <row r="235" spans="1:11" ht="43.5" customHeight="1" x14ac:dyDescent="0.35">
      <c r="A235" s="10" t="s">
        <v>1410</v>
      </c>
      <c r="B235" s="9" t="s">
        <v>1312</v>
      </c>
      <c r="C235" s="9" t="s">
        <v>1409</v>
      </c>
      <c r="D235" s="9" t="s">
        <v>1065</v>
      </c>
      <c r="E235" s="9" t="s">
        <v>1065</v>
      </c>
      <c r="F235" s="10" t="s">
        <v>1410</v>
      </c>
      <c r="G235" s="13">
        <v>2202</v>
      </c>
      <c r="H235" s="9" t="s">
        <v>1139</v>
      </c>
      <c r="I235" s="9" t="s">
        <v>1411</v>
      </c>
      <c r="J235" s="9" t="s">
        <v>1068</v>
      </c>
      <c r="K235" s="8" t="e">
        <f>VLOOKUP(A235,'directorio formulado'!$A$2:$V$289,1,FALSE)</f>
        <v>#N/A</v>
      </c>
    </row>
    <row r="236" spans="1:11" ht="43.5" customHeight="1" x14ac:dyDescent="0.35">
      <c r="A236" s="10" t="s">
        <v>1412</v>
      </c>
      <c r="B236" s="9" t="s">
        <v>1089</v>
      </c>
      <c r="C236" s="9" t="s">
        <v>1409</v>
      </c>
      <c r="D236" s="9" t="s">
        <v>1065</v>
      </c>
      <c r="E236" s="9" t="s">
        <v>1065</v>
      </c>
      <c r="F236" s="10" t="s">
        <v>1412</v>
      </c>
      <c r="G236" s="13">
        <v>2203</v>
      </c>
      <c r="H236" s="9" t="s">
        <v>1139</v>
      </c>
      <c r="I236" s="9" t="s">
        <v>1411</v>
      </c>
      <c r="J236" s="9" t="s">
        <v>1068</v>
      </c>
      <c r="K236" s="8" t="e">
        <f>VLOOKUP(A236,'directorio formulado'!$A$2:$V$289,1,FALSE)</f>
        <v>#N/A</v>
      </c>
    </row>
    <row r="237" spans="1:11" ht="43.5" customHeight="1" x14ac:dyDescent="0.35">
      <c r="A237" s="10" t="s">
        <v>1414</v>
      </c>
      <c r="B237" s="9" t="s">
        <v>1312</v>
      </c>
      <c r="C237" s="9" t="s">
        <v>1413</v>
      </c>
      <c r="D237" s="9" t="s">
        <v>354</v>
      </c>
      <c r="E237" s="9" t="s">
        <v>55</v>
      </c>
      <c r="F237" s="10" t="s">
        <v>1414</v>
      </c>
      <c r="G237" s="13">
        <v>2204</v>
      </c>
      <c r="H237" s="9" t="s">
        <v>1206</v>
      </c>
      <c r="I237" s="9" t="s">
        <v>427</v>
      </c>
      <c r="J237" s="9" t="s">
        <v>1097</v>
      </c>
      <c r="K237" s="8" t="e">
        <f>VLOOKUP(A237,'directorio formulado'!$A$2:$V$289,1,FALSE)</f>
        <v>#N/A</v>
      </c>
    </row>
    <row r="238" spans="1:11" ht="43.5" customHeight="1" x14ac:dyDescent="0.35">
      <c r="A238" s="10" t="s">
        <v>1416</v>
      </c>
      <c r="B238" s="9" t="s">
        <v>1089</v>
      </c>
      <c r="C238" s="9" t="s">
        <v>1415</v>
      </c>
      <c r="D238" s="9" t="s">
        <v>354</v>
      </c>
      <c r="E238" s="9" t="s">
        <v>55</v>
      </c>
      <c r="F238" s="10" t="s">
        <v>1416</v>
      </c>
      <c r="G238" s="13">
        <v>2205</v>
      </c>
      <c r="H238" s="9" t="s">
        <v>1206</v>
      </c>
      <c r="I238" s="9" t="s">
        <v>427</v>
      </c>
      <c r="J238" s="9" t="s">
        <v>1097</v>
      </c>
      <c r="K238" s="8" t="e">
        <f>VLOOKUP(A238,'directorio formulado'!$A$2:$V$289,1,FALSE)</f>
        <v>#N/A</v>
      </c>
    </row>
    <row r="239" spans="1:11" ht="43.5" customHeight="1" x14ac:dyDescent="0.35">
      <c r="A239" s="10" t="s">
        <v>1418</v>
      </c>
      <c r="B239" s="9" t="s">
        <v>1312</v>
      </c>
      <c r="C239" s="9" t="s">
        <v>1417</v>
      </c>
      <c r="D239" s="9" t="s">
        <v>54</v>
      </c>
      <c r="E239" s="9" t="s">
        <v>55</v>
      </c>
      <c r="F239" s="10" t="s">
        <v>1418</v>
      </c>
      <c r="G239" s="13"/>
      <c r="H239" s="9" t="s">
        <v>1419</v>
      </c>
      <c r="I239" s="9" t="s">
        <v>629</v>
      </c>
      <c r="J239" s="9" t="s">
        <v>1097</v>
      </c>
      <c r="K239" s="8" t="e">
        <f>VLOOKUP(A239,'directorio formulado'!$A$2:$V$289,1,FALSE)</f>
        <v>#N/A</v>
      </c>
    </row>
    <row r="240" spans="1:11" ht="43.5" customHeight="1" x14ac:dyDescent="0.35">
      <c r="A240" s="10"/>
      <c r="B240" s="9" t="s">
        <v>1089</v>
      </c>
      <c r="C240" s="9" t="s">
        <v>1420</v>
      </c>
      <c r="D240" s="9" t="s">
        <v>54</v>
      </c>
      <c r="E240" s="9" t="s">
        <v>55</v>
      </c>
      <c r="F240" s="10"/>
      <c r="G240" s="13">
        <v>2481</v>
      </c>
      <c r="H240" s="9" t="s">
        <v>1419</v>
      </c>
      <c r="I240" s="9" t="s">
        <v>629</v>
      </c>
      <c r="J240" s="9" t="s">
        <v>1097</v>
      </c>
      <c r="K240" s="8" t="e">
        <f>VLOOKUP(A240,'directorio formulado'!$A$2:$V$289,1,FALSE)</f>
        <v>#N/A</v>
      </c>
    </row>
    <row r="241" spans="1:11" ht="43.5" customHeight="1" x14ac:dyDescent="0.35">
      <c r="A241" s="10" t="s">
        <v>1422</v>
      </c>
      <c r="B241" s="9" t="s">
        <v>1312</v>
      </c>
      <c r="C241" s="9" t="s">
        <v>1421</v>
      </c>
      <c r="D241" s="19" t="s">
        <v>311</v>
      </c>
      <c r="E241" s="19" t="s">
        <v>67</v>
      </c>
      <c r="F241" s="10" t="s">
        <v>1422</v>
      </c>
      <c r="G241" s="13"/>
      <c r="H241" s="9" t="s">
        <v>1419</v>
      </c>
      <c r="I241" s="9" t="s">
        <v>630</v>
      </c>
      <c r="J241" s="9" t="s">
        <v>1068</v>
      </c>
      <c r="K241" s="8" t="e">
        <f>VLOOKUP(A241,'directorio formulado'!$A$2:$V$289,1,FALSE)</f>
        <v>#N/A</v>
      </c>
    </row>
    <row r="242" spans="1:11" ht="43.5" customHeight="1" x14ac:dyDescent="0.35">
      <c r="A242" s="10" t="s">
        <v>1424</v>
      </c>
      <c r="B242" s="9" t="s">
        <v>1089</v>
      </c>
      <c r="C242" s="9" t="s">
        <v>1423</v>
      </c>
      <c r="D242" s="9" t="s">
        <v>311</v>
      </c>
      <c r="E242" s="9" t="s">
        <v>67</v>
      </c>
      <c r="F242" s="10" t="s">
        <v>1424</v>
      </c>
      <c r="G242" s="13"/>
      <c r="H242" s="9" t="s">
        <v>1419</v>
      </c>
      <c r="I242" s="9" t="s">
        <v>630</v>
      </c>
      <c r="J242" s="9" t="s">
        <v>1068</v>
      </c>
      <c r="K242" s="8" t="e">
        <f>VLOOKUP(A242,'directorio formulado'!$A$2:$V$289,1,FALSE)</f>
        <v>#N/A</v>
      </c>
    </row>
    <row r="243" spans="1:11" ht="43.5" customHeight="1" x14ac:dyDescent="0.35">
      <c r="A243" s="10" t="s">
        <v>1426</v>
      </c>
      <c r="B243" s="9" t="s">
        <v>1312</v>
      </c>
      <c r="C243" s="9" t="s">
        <v>1425</v>
      </c>
      <c r="D243" s="9" t="s">
        <v>68</v>
      </c>
      <c r="E243" s="9" t="s">
        <v>69</v>
      </c>
      <c r="F243" s="10" t="s">
        <v>1426</v>
      </c>
      <c r="G243" s="13"/>
      <c r="H243" s="9" t="s">
        <v>1427</v>
      </c>
      <c r="I243" s="9" t="s">
        <v>1428</v>
      </c>
      <c r="J243" s="9" t="s">
        <v>1097</v>
      </c>
      <c r="K243" s="8" t="e">
        <f>VLOOKUP(A243,'directorio formulado'!$A$2:$V$289,1,FALSE)</f>
        <v>#N/A</v>
      </c>
    </row>
    <row r="244" spans="1:11" ht="43.5" customHeight="1" x14ac:dyDescent="0.35">
      <c r="A244" s="10" t="s">
        <v>1429</v>
      </c>
      <c r="B244" s="9" t="s">
        <v>1089</v>
      </c>
      <c r="C244" s="9" t="s">
        <v>1425</v>
      </c>
      <c r="D244" s="9" t="s">
        <v>68</v>
      </c>
      <c r="E244" s="9" t="s">
        <v>69</v>
      </c>
      <c r="F244" s="10" t="s">
        <v>1429</v>
      </c>
      <c r="G244" s="13"/>
      <c r="H244" s="9" t="s">
        <v>1427</v>
      </c>
      <c r="I244" s="9" t="s">
        <v>1428</v>
      </c>
      <c r="J244" s="9" t="s">
        <v>1097</v>
      </c>
      <c r="K244" s="8" t="e">
        <f>VLOOKUP(A244,'directorio formulado'!$A$2:$V$289,1,FALSE)</f>
        <v>#N/A</v>
      </c>
    </row>
    <row r="245" spans="1:11" ht="43.5" customHeight="1" x14ac:dyDescent="0.35">
      <c r="A245" s="10" t="s">
        <v>1431</v>
      </c>
      <c r="B245" s="9" t="s">
        <v>1312</v>
      </c>
      <c r="C245" s="9" t="s">
        <v>1430</v>
      </c>
      <c r="D245" s="9" t="s">
        <v>54</v>
      </c>
      <c r="E245" s="9" t="s">
        <v>55</v>
      </c>
      <c r="F245" s="10" t="s">
        <v>1431</v>
      </c>
      <c r="G245" s="13">
        <v>2241</v>
      </c>
      <c r="H245" s="9" t="s">
        <v>1432</v>
      </c>
      <c r="I245" s="9" t="s">
        <v>1433</v>
      </c>
      <c r="J245" s="9" t="s">
        <v>1097</v>
      </c>
      <c r="K245" s="8" t="e">
        <f>VLOOKUP(A245,'directorio formulado'!$A$2:$V$289,1,FALSE)</f>
        <v>#N/A</v>
      </c>
    </row>
    <row r="246" spans="1:11" ht="43.5" customHeight="1" x14ac:dyDescent="0.35">
      <c r="A246" s="10" t="s">
        <v>1435</v>
      </c>
      <c r="B246" s="9" t="s">
        <v>1089</v>
      </c>
      <c r="C246" s="9" t="s">
        <v>1434</v>
      </c>
      <c r="D246" s="9" t="s">
        <v>54</v>
      </c>
      <c r="E246" s="9" t="s">
        <v>55</v>
      </c>
      <c r="F246" s="10" t="s">
        <v>1435</v>
      </c>
      <c r="G246" s="13">
        <v>2245</v>
      </c>
      <c r="H246" s="9" t="s">
        <v>1432</v>
      </c>
      <c r="I246" s="9" t="s">
        <v>1433</v>
      </c>
      <c r="J246" s="9" t="s">
        <v>1097</v>
      </c>
      <c r="K246" s="8" t="e">
        <f>VLOOKUP(A246,'directorio formulado'!$A$2:$V$289,1,FALSE)</f>
        <v>#N/A</v>
      </c>
    </row>
    <row r="247" spans="1:11" ht="43.5" customHeight="1" x14ac:dyDescent="0.35">
      <c r="A247" s="10" t="s">
        <v>571</v>
      </c>
      <c r="B247" s="9" t="s">
        <v>1312</v>
      </c>
      <c r="C247" s="9" t="s">
        <v>1436</v>
      </c>
      <c r="D247" s="9" t="s">
        <v>325</v>
      </c>
      <c r="E247" s="9" t="s">
        <v>297</v>
      </c>
      <c r="F247" s="10" t="s">
        <v>571</v>
      </c>
      <c r="G247" s="13"/>
      <c r="H247" s="9" t="s">
        <v>1095</v>
      </c>
      <c r="I247" s="9" t="s">
        <v>641</v>
      </c>
      <c r="J247" s="9" t="s">
        <v>1097</v>
      </c>
      <c r="K247" s="8" t="str">
        <f>VLOOKUP(A247,'directorio formulado'!$A$2:$V$289,1,FALSE)</f>
        <v>fiscalia2454con@justiciamilitar.gov.co</v>
      </c>
    </row>
    <row r="248" spans="1:11" ht="43.5" customHeight="1" x14ac:dyDescent="0.35">
      <c r="A248" s="10" t="s">
        <v>1437</v>
      </c>
      <c r="B248" s="9" t="s">
        <v>1089</v>
      </c>
      <c r="C248" s="9" t="s">
        <v>521</v>
      </c>
      <c r="D248" s="9" t="s">
        <v>325</v>
      </c>
      <c r="E248" s="9" t="s">
        <v>297</v>
      </c>
      <c r="F248" s="10" t="s">
        <v>1437</v>
      </c>
      <c r="G248" s="13"/>
      <c r="H248" s="9" t="s">
        <v>1095</v>
      </c>
      <c r="I248" s="9" t="s">
        <v>641</v>
      </c>
      <c r="J248" s="9" t="s">
        <v>1097</v>
      </c>
      <c r="K248" s="8" t="e">
        <f>VLOOKUP(A248,'directorio formulado'!$A$2:$V$289,1,FALSE)</f>
        <v>#N/A</v>
      </c>
    </row>
    <row r="249" spans="1:11" ht="43.5" customHeight="1" x14ac:dyDescent="0.35">
      <c r="A249" s="10" t="s">
        <v>572</v>
      </c>
      <c r="B249" s="9" t="s">
        <v>1312</v>
      </c>
      <c r="C249" s="9" t="s">
        <v>1438</v>
      </c>
      <c r="D249" s="9" t="s">
        <v>346</v>
      </c>
      <c r="E249" s="9" t="s">
        <v>297</v>
      </c>
      <c r="F249" s="10" t="s">
        <v>572</v>
      </c>
      <c r="G249" s="13"/>
      <c r="H249" s="14" t="s">
        <v>1439</v>
      </c>
      <c r="I249" s="14" t="s">
        <v>1440</v>
      </c>
      <c r="J249" s="9" t="s">
        <v>1097</v>
      </c>
      <c r="K249" s="8" t="str">
        <f>VLOOKUP(A249,'directorio formulado'!$A$2:$V$289,1,FALSE)</f>
        <v>fiscalia2455con@justiciamilitar.gov.co</v>
      </c>
    </row>
    <row r="250" spans="1:11" ht="43.5" customHeight="1" x14ac:dyDescent="0.35">
      <c r="A250" s="10" t="s">
        <v>1441</v>
      </c>
      <c r="B250" s="9" t="s">
        <v>1089</v>
      </c>
      <c r="C250" s="9" t="s">
        <v>522</v>
      </c>
      <c r="D250" s="9" t="s">
        <v>346</v>
      </c>
      <c r="E250" s="9" t="s">
        <v>297</v>
      </c>
      <c r="F250" s="10" t="s">
        <v>1441</v>
      </c>
      <c r="G250" s="13"/>
      <c r="H250" s="9" t="s">
        <v>1439</v>
      </c>
      <c r="I250" s="9" t="s">
        <v>1440</v>
      </c>
      <c r="J250" s="9" t="s">
        <v>1097</v>
      </c>
      <c r="K250" s="8" t="e">
        <f>VLOOKUP(A250,'directorio formulado'!$A$2:$V$289,1,FALSE)</f>
        <v>#N/A</v>
      </c>
    </row>
    <row r="251" spans="1:11" ht="43.5" customHeight="1" x14ac:dyDescent="0.35">
      <c r="A251" s="10" t="s">
        <v>1443</v>
      </c>
      <c r="B251" s="9" t="s">
        <v>1312</v>
      </c>
      <c r="C251" s="9" t="s">
        <v>1442</v>
      </c>
      <c r="D251" s="9" t="s">
        <v>296</v>
      </c>
      <c r="E251" s="9" t="s">
        <v>297</v>
      </c>
      <c r="F251" s="10" t="s">
        <v>1443</v>
      </c>
      <c r="G251" s="13"/>
      <c r="H251" s="9" t="s">
        <v>1444</v>
      </c>
      <c r="I251" s="9" t="s">
        <v>1445</v>
      </c>
      <c r="J251" s="9" t="s">
        <v>1097</v>
      </c>
      <c r="K251" s="8" t="str">
        <f>VLOOKUP(A251,'directorio formulado'!$A$2:$V$289,1,FALSE)</f>
        <v>fiscalia2456con@justiciamilitar.gov.co</v>
      </c>
    </row>
    <row r="252" spans="1:11" ht="43.5" customHeight="1" x14ac:dyDescent="0.35">
      <c r="A252" s="10" t="s">
        <v>1446</v>
      </c>
      <c r="B252" s="9" t="s">
        <v>1089</v>
      </c>
      <c r="C252" s="9" t="s">
        <v>1442</v>
      </c>
      <c r="D252" s="9" t="s">
        <v>296</v>
      </c>
      <c r="E252" s="9" t="s">
        <v>297</v>
      </c>
      <c r="F252" s="10" t="s">
        <v>1446</v>
      </c>
      <c r="G252" s="13">
        <v>2155</v>
      </c>
      <c r="H252" s="9" t="s">
        <v>1444</v>
      </c>
      <c r="I252" s="9" t="s">
        <v>1447</v>
      </c>
      <c r="J252" s="9" t="s">
        <v>1097</v>
      </c>
      <c r="K252" s="8" t="e">
        <f>VLOOKUP(A252,'directorio formulado'!$A$2:$V$289,1,FALSE)</f>
        <v>#N/A</v>
      </c>
    </row>
    <row r="253" spans="1:11" ht="43.5" customHeight="1" x14ac:dyDescent="0.35">
      <c r="A253" s="10" t="s">
        <v>1449</v>
      </c>
      <c r="B253" s="9" t="s">
        <v>1312</v>
      </c>
      <c r="C253" s="9" t="s">
        <v>1448</v>
      </c>
      <c r="D253" s="9" t="s">
        <v>296</v>
      </c>
      <c r="E253" s="9" t="s">
        <v>297</v>
      </c>
      <c r="F253" s="10" t="s">
        <v>1449</v>
      </c>
      <c r="G253" s="13"/>
      <c r="H253" s="9" t="s">
        <v>1450</v>
      </c>
      <c r="I253" s="9" t="s">
        <v>448</v>
      </c>
      <c r="J253" s="9" t="s">
        <v>1097</v>
      </c>
      <c r="K253" s="8" t="str">
        <f>VLOOKUP(A253,'directorio formulado'!$A$2:$V$289,1,FALSE)</f>
        <v>fiscalia2457con@justiciamilitar.gov.co</v>
      </c>
    </row>
    <row r="254" spans="1:11" ht="43.5" customHeight="1" x14ac:dyDescent="0.35">
      <c r="A254" s="10" t="s">
        <v>1451</v>
      </c>
      <c r="B254" s="9" t="s">
        <v>1089</v>
      </c>
      <c r="C254" s="9" t="s">
        <v>1448</v>
      </c>
      <c r="D254" s="9" t="s">
        <v>296</v>
      </c>
      <c r="E254" s="9" t="s">
        <v>297</v>
      </c>
      <c r="F254" s="10" t="s">
        <v>1451</v>
      </c>
      <c r="G254" s="13"/>
      <c r="H254" s="9" t="s">
        <v>1450</v>
      </c>
      <c r="I254" s="9" t="s">
        <v>448</v>
      </c>
      <c r="J254" s="9" t="s">
        <v>1097</v>
      </c>
      <c r="K254" s="8" t="e">
        <f>VLOOKUP(A254,'directorio formulado'!$A$2:$V$289,1,FALSE)</f>
        <v>#N/A</v>
      </c>
    </row>
    <row r="255" spans="1:11" ht="43.5" customHeight="1" x14ac:dyDescent="0.35">
      <c r="A255" s="10" t="s">
        <v>573</v>
      </c>
      <c r="B255" s="9" t="s">
        <v>1312</v>
      </c>
      <c r="C255" s="9" t="s">
        <v>1452</v>
      </c>
      <c r="D255" s="9" t="s">
        <v>296</v>
      </c>
      <c r="E255" s="9" t="s">
        <v>297</v>
      </c>
      <c r="F255" s="10" t="s">
        <v>573</v>
      </c>
      <c r="G255" s="13">
        <v>2104</v>
      </c>
      <c r="H255" s="9" t="s">
        <v>1453</v>
      </c>
      <c r="I255" s="9" t="s">
        <v>432</v>
      </c>
      <c r="J255" s="9" t="s">
        <v>1097</v>
      </c>
      <c r="K255" s="8" t="str">
        <f>VLOOKUP(A255,'directorio formulado'!$A$2:$V$289,1,FALSE)</f>
        <v>fiscalia2458con@justiciamilitar.gov.co</v>
      </c>
    </row>
    <row r="256" spans="1:11" ht="43.5" customHeight="1" x14ac:dyDescent="0.35">
      <c r="A256" s="10" t="s">
        <v>573</v>
      </c>
      <c r="B256" s="9" t="s">
        <v>1089</v>
      </c>
      <c r="C256" s="9" t="s">
        <v>525</v>
      </c>
      <c r="D256" s="9" t="s">
        <v>296</v>
      </c>
      <c r="E256" s="9" t="s">
        <v>297</v>
      </c>
      <c r="F256" s="10" t="s">
        <v>573</v>
      </c>
      <c r="G256" s="13">
        <v>2603</v>
      </c>
      <c r="H256" s="9" t="s">
        <v>1453</v>
      </c>
      <c r="I256" s="9" t="s">
        <v>432</v>
      </c>
      <c r="J256" s="9" t="s">
        <v>1097</v>
      </c>
      <c r="K256" s="8" t="str">
        <f>VLOOKUP(A256,'directorio formulado'!$A$2:$V$289,1,FALSE)</f>
        <v>fiscalia2458con@justiciamilitar.gov.co</v>
      </c>
    </row>
    <row r="257" spans="1:11" ht="43.5" customHeight="1" x14ac:dyDescent="0.35">
      <c r="A257" s="10" t="s">
        <v>574</v>
      </c>
      <c r="B257" s="9" t="s">
        <v>1312</v>
      </c>
      <c r="C257" s="9" t="s">
        <v>1454</v>
      </c>
      <c r="D257" s="9" t="s">
        <v>296</v>
      </c>
      <c r="E257" s="9" t="s">
        <v>297</v>
      </c>
      <c r="F257" s="10" t="s">
        <v>574</v>
      </c>
      <c r="G257" s="13"/>
      <c r="H257" s="9" t="s">
        <v>1455</v>
      </c>
      <c r="I257" s="9" t="s">
        <v>1147</v>
      </c>
      <c r="J257" s="9" t="s">
        <v>1097</v>
      </c>
      <c r="K257" s="8" t="str">
        <f>VLOOKUP(A257,'directorio formulado'!$A$2:$V$289,1,FALSE)</f>
        <v>fiscalia2459con@justiciamilitar.gov.co</v>
      </c>
    </row>
    <row r="258" spans="1:11" ht="43.5" customHeight="1" x14ac:dyDescent="0.35">
      <c r="A258" s="10" t="s">
        <v>1456</v>
      </c>
      <c r="B258" s="9" t="s">
        <v>1089</v>
      </c>
      <c r="C258" s="9" t="s">
        <v>526</v>
      </c>
      <c r="D258" s="9" t="s">
        <v>296</v>
      </c>
      <c r="E258" s="9" t="s">
        <v>297</v>
      </c>
      <c r="F258" s="10" t="s">
        <v>1456</v>
      </c>
      <c r="G258" s="13"/>
      <c r="H258" s="9" t="s">
        <v>1455</v>
      </c>
      <c r="I258" s="9" t="s">
        <v>1147</v>
      </c>
      <c r="J258" s="9" t="s">
        <v>1097</v>
      </c>
      <c r="K258" s="8" t="e">
        <f>VLOOKUP(A258,'directorio formulado'!$A$2:$V$289,1,FALSE)</f>
        <v>#N/A</v>
      </c>
    </row>
    <row r="259" spans="1:11" ht="43.5" customHeight="1" x14ac:dyDescent="0.35">
      <c r="A259" s="10" t="s">
        <v>575</v>
      </c>
      <c r="B259" s="9" t="s">
        <v>1312</v>
      </c>
      <c r="C259" s="9" t="s">
        <v>1457</v>
      </c>
      <c r="D259" s="9" t="s">
        <v>1207</v>
      </c>
      <c r="E259" s="9" t="s">
        <v>297</v>
      </c>
      <c r="F259" s="10" t="s">
        <v>575</v>
      </c>
      <c r="G259" s="13">
        <v>2177</v>
      </c>
      <c r="H259" s="9" t="s">
        <v>1213</v>
      </c>
      <c r="I259" s="9" t="s">
        <v>1214</v>
      </c>
      <c r="J259" s="9" t="s">
        <v>1097</v>
      </c>
      <c r="K259" s="8" t="str">
        <f>VLOOKUP(A259,'directorio formulado'!$A$2:$V$289,1,FALSE)</f>
        <v>fiscalia2462con@justiciamilitar.gov.co</v>
      </c>
    </row>
    <row r="260" spans="1:11" ht="43.5" customHeight="1" x14ac:dyDescent="0.35">
      <c r="A260" s="10" t="s">
        <v>1458</v>
      </c>
      <c r="B260" s="9" t="s">
        <v>1089</v>
      </c>
      <c r="C260" s="9" t="s">
        <v>527</v>
      </c>
      <c r="D260" s="9" t="s">
        <v>1207</v>
      </c>
      <c r="E260" s="9" t="s">
        <v>297</v>
      </c>
      <c r="F260" s="10" t="s">
        <v>1458</v>
      </c>
      <c r="G260" s="13">
        <v>2178</v>
      </c>
      <c r="H260" s="9" t="s">
        <v>1213</v>
      </c>
      <c r="I260" s="9" t="s">
        <v>1214</v>
      </c>
      <c r="J260" s="9" t="s">
        <v>1097</v>
      </c>
      <c r="K260" s="8" t="e">
        <f>VLOOKUP(A260,'directorio formulado'!$A$2:$V$289,1,FALSE)</f>
        <v>#N/A</v>
      </c>
    </row>
    <row r="261" spans="1:11" ht="43.5" customHeight="1" x14ac:dyDescent="0.35">
      <c r="A261" s="10" t="s">
        <v>576</v>
      </c>
      <c r="B261" s="9" t="s">
        <v>1312</v>
      </c>
      <c r="C261" s="9" t="s">
        <v>1459</v>
      </c>
      <c r="D261" s="9" t="s">
        <v>323</v>
      </c>
      <c r="E261" s="9" t="s">
        <v>297</v>
      </c>
      <c r="F261" s="10" t="s">
        <v>576</v>
      </c>
      <c r="G261" s="13">
        <v>2167</v>
      </c>
      <c r="H261" s="9" t="s">
        <v>1213</v>
      </c>
      <c r="I261" s="9" t="s">
        <v>1214</v>
      </c>
      <c r="J261" s="9" t="s">
        <v>1097</v>
      </c>
      <c r="K261" s="8" t="str">
        <f>VLOOKUP(A261,'directorio formulado'!$A$2:$V$289,1,FALSE)</f>
        <v>fiscalia2463con@justiciamilitar.gov.co</v>
      </c>
    </row>
    <row r="262" spans="1:11" ht="43.5" customHeight="1" x14ac:dyDescent="0.35">
      <c r="A262" s="10" t="s">
        <v>1460</v>
      </c>
      <c r="B262" s="9" t="s">
        <v>1089</v>
      </c>
      <c r="C262" s="9" t="s">
        <v>528</v>
      </c>
      <c r="D262" s="9" t="s">
        <v>323</v>
      </c>
      <c r="E262" s="9" t="s">
        <v>297</v>
      </c>
      <c r="F262" s="10" t="s">
        <v>1460</v>
      </c>
      <c r="G262" s="13">
        <v>2172</v>
      </c>
      <c r="H262" s="9" t="s">
        <v>1213</v>
      </c>
      <c r="I262" s="9" t="s">
        <v>1214</v>
      </c>
      <c r="J262" s="9" t="s">
        <v>1097</v>
      </c>
      <c r="K262" s="8" t="e">
        <f>VLOOKUP(A262,'directorio formulado'!$A$2:$V$289,1,FALSE)</f>
        <v>#N/A</v>
      </c>
    </row>
    <row r="263" spans="1:11" ht="43.5" customHeight="1" x14ac:dyDescent="0.35">
      <c r="A263" s="10" t="s">
        <v>577</v>
      </c>
      <c r="B263" s="9" t="s">
        <v>1312</v>
      </c>
      <c r="C263" s="9" t="s">
        <v>1461</v>
      </c>
      <c r="D263" s="9" t="s">
        <v>323</v>
      </c>
      <c r="E263" s="9" t="s">
        <v>297</v>
      </c>
      <c r="F263" s="10" t="s">
        <v>577</v>
      </c>
      <c r="G263" s="13"/>
      <c r="H263" s="9" t="s">
        <v>1095</v>
      </c>
      <c r="I263" s="9" t="s">
        <v>391</v>
      </c>
      <c r="J263" s="9" t="s">
        <v>1097</v>
      </c>
      <c r="K263" s="8" t="str">
        <f>VLOOKUP(A263,'directorio formulado'!$A$2:$V$289,1,FALSE)</f>
        <v>fiscalia2464con@justiciamilitar.gov.co</v>
      </c>
    </row>
    <row r="264" spans="1:11" ht="43.5" customHeight="1" x14ac:dyDescent="0.35">
      <c r="A264" s="10" t="s">
        <v>1462</v>
      </c>
      <c r="B264" s="9" t="s">
        <v>1089</v>
      </c>
      <c r="C264" s="9" t="s">
        <v>529</v>
      </c>
      <c r="D264" s="9" t="s">
        <v>323</v>
      </c>
      <c r="E264" s="9" t="s">
        <v>297</v>
      </c>
      <c r="F264" s="10" t="s">
        <v>1462</v>
      </c>
      <c r="G264" s="13"/>
      <c r="H264" s="9" t="s">
        <v>1095</v>
      </c>
      <c r="I264" s="9" t="s">
        <v>391</v>
      </c>
      <c r="J264" s="9" t="s">
        <v>1097</v>
      </c>
      <c r="K264" s="8" t="e">
        <f>VLOOKUP(A264,'directorio formulado'!$A$2:$V$289,1,FALSE)</f>
        <v>#N/A</v>
      </c>
    </row>
    <row r="265" spans="1:11" ht="43.5" customHeight="1" x14ac:dyDescent="0.35">
      <c r="A265" s="10" t="s">
        <v>578</v>
      </c>
      <c r="B265" s="9" t="s">
        <v>1312</v>
      </c>
      <c r="C265" s="9" t="s">
        <v>1463</v>
      </c>
      <c r="D265" s="9" t="s">
        <v>312</v>
      </c>
      <c r="E265" s="9" t="s">
        <v>313</v>
      </c>
      <c r="F265" s="10" t="s">
        <v>578</v>
      </c>
      <c r="G265" s="13"/>
      <c r="H265" s="9" t="s">
        <v>1095</v>
      </c>
      <c r="I265" s="9" t="s">
        <v>391</v>
      </c>
      <c r="J265" s="9" t="s">
        <v>1097</v>
      </c>
      <c r="K265" s="8" t="str">
        <f>VLOOKUP(A265,'directorio formulado'!$A$2:$V$289,1,FALSE)</f>
        <v>fiscalia2465con@justiciamilitar.gov.co</v>
      </c>
    </row>
    <row r="266" spans="1:11" ht="43.5" customHeight="1" x14ac:dyDescent="0.35">
      <c r="A266" s="10" t="s">
        <v>1464</v>
      </c>
      <c r="B266" s="9" t="s">
        <v>1089</v>
      </c>
      <c r="C266" s="9" t="s">
        <v>530</v>
      </c>
      <c r="D266" s="9" t="s">
        <v>312</v>
      </c>
      <c r="E266" s="9" t="s">
        <v>313</v>
      </c>
      <c r="F266" s="10" t="s">
        <v>1464</v>
      </c>
      <c r="G266" s="13"/>
      <c r="H266" s="9" t="s">
        <v>1095</v>
      </c>
      <c r="I266" s="9" t="s">
        <v>391</v>
      </c>
      <c r="J266" s="9" t="s">
        <v>1097</v>
      </c>
      <c r="K266" s="8" t="e">
        <f>VLOOKUP(A266,'directorio formulado'!$A$2:$V$289,1,FALSE)</f>
        <v>#N/A</v>
      </c>
    </row>
    <row r="267" spans="1:11" ht="43.5" customHeight="1" x14ac:dyDescent="0.35">
      <c r="A267" s="10" t="s">
        <v>1466</v>
      </c>
      <c r="B267" s="9" t="s">
        <v>1312</v>
      </c>
      <c r="C267" s="9" t="s">
        <v>1465</v>
      </c>
      <c r="D267" s="9" t="s">
        <v>312</v>
      </c>
      <c r="E267" s="9" t="s">
        <v>313</v>
      </c>
      <c r="F267" s="10" t="s">
        <v>1466</v>
      </c>
      <c r="G267" s="13"/>
      <c r="H267" s="9" t="s">
        <v>1467</v>
      </c>
      <c r="I267" s="9" t="s">
        <v>1468</v>
      </c>
      <c r="J267" s="9" t="s">
        <v>1097</v>
      </c>
      <c r="K267" s="8" t="e">
        <f>VLOOKUP(A267,'directorio formulado'!$A$2:$V$289,1,FALSE)</f>
        <v>#N/A</v>
      </c>
    </row>
    <row r="268" spans="1:11" ht="43.5" customHeight="1" x14ac:dyDescent="0.35">
      <c r="A268" s="10" t="s">
        <v>1470</v>
      </c>
      <c r="B268" s="9" t="s">
        <v>1089</v>
      </c>
      <c r="C268" s="9" t="s">
        <v>1469</v>
      </c>
      <c r="D268" s="9" t="s">
        <v>312</v>
      </c>
      <c r="E268" s="9" t="s">
        <v>313</v>
      </c>
      <c r="F268" s="10" t="s">
        <v>1470</v>
      </c>
      <c r="G268" s="13"/>
      <c r="H268" s="9" t="s">
        <v>1467</v>
      </c>
      <c r="I268" s="9" t="s">
        <v>1468</v>
      </c>
      <c r="J268" s="9" t="s">
        <v>1097</v>
      </c>
      <c r="K268" s="8" t="e">
        <f>VLOOKUP(A268,'directorio formulado'!$A$2:$V$289,1,FALSE)</f>
        <v>#N/A</v>
      </c>
    </row>
    <row r="269" spans="1:11" ht="43.5" customHeight="1" x14ac:dyDescent="0.35">
      <c r="A269" s="10" t="s">
        <v>556</v>
      </c>
      <c r="B269" s="9" t="s">
        <v>1312</v>
      </c>
      <c r="C269" s="9" t="s">
        <v>1471</v>
      </c>
      <c r="D269" s="9" t="s">
        <v>361</v>
      </c>
      <c r="E269" s="9" t="s">
        <v>362</v>
      </c>
      <c r="F269" s="10" t="s">
        <v>556</v>
      </c>
      <c r="G269" s="13"/>
      <c r="H269" s="9" t="s">
        <v>1472</v>
      </c>
      <c r="I269" s="9" t="s">
        <v>1473</v>
      </c>
      <c r="J269" s="9" t="s">
        <v>1097</v>
      </c>
      <c r="K269" s="8" t="str">
        <f>VLOOKUP(A269,'directorio formulado'!$A$2:$V$289,1,FALSE)</f>
        <v>fiscalia2468con@justiciamilitar.gov.co</v>
      </c>
    </row>
    <row r="270" spans="1:11" ht="43.5" customHeight="1" x14ac:dyDescent="0.35">
      <c r="A270" s="10" t="s">
        <v>1474</v>
      </c>
      <c r="B270" s="9" t="s">
        <v>1089</v>
      </c>
      <c r="C270" s="9" t="s">
        <v>531</v>
      </c>
      <c r="D270" s="9" t="s">
        <v>361</v>
      </c>
      <c r="E270" s="9" t="s">
        <v>362</v>
      </c>
      <c r="F270" s="10" t="s">
        <v>1474</v>
      </c>
      <c r="G270" s="13"/>
      <c r="H270" s="9" t="s">
        <v>1472</v>
      </c>
      <c r="I270" s="9" t="s">
        <v>1473</v>
      </c>
      <c r="J270" s="9" t="s">
        <v>1097</v>
      </c>
      <c r="K270" s="8" t="e">
        <f>VLOOKUP(A270,'directorio formulado'!$A$2:$V$289,1,FALSE)</f>
        <v>#N/A</v>
      </c>
    </row>
    <row r="271" spans="1:11" ht="43.5" customHeight="1" x14ac:dyDescent="0.35">
      <c r="A271" s="10" t="s">
        <v>579</v>
      </c>
      <c r="B271" s="9" t="s">
        <v>1312</v>
      </c>
      <c r="C271" s="9" t="s">
        <v>1475</v>
      </c>
      <c r="D271" s="9" t="s">
        <v>317</v>
      </c>
      <c r="E271" s="9" t="s">
        <v>310</v>
      </c>
      <c r="F271" s="10" t="s">
        <v>579</v>
      </c>
      <c r="G271" s="13"/>
      <c r="H271" s="14" t="s">
        <v>1095</v>
      </c>
      <c r="I271" s="9" t="s">
        <v>387</v>
      </c>
      <c r="J271" s="9" t="s">
        <v>1068</v>
      </c>
      <c r="K271" s="8" t="str">
        <f>VLOOKUP(A271,'directorio formulado'!$A$2:$V$289,1,FALSE)</f>
        <v>fiscalia2469con@justiciamilitar.gov.co</v>
      </c>
    </row>
    <row r="272" spans="1:11" ht="43.5" customHeight="1" x14ac:dyDescent="0.35">
      <c r="A272" s="10" t="s">
        <v>1476</v>
      </c>
      <c r="B272" s="9" t="s">
        <v>1089</v>
      </c>
      <c r="C272" s="9" t="s">
        <v>532</v>
      </c>
      <c r="D272" s="9" t="s">
        <v>317</v>
      </c>
      <c r="E272" s="9" t="s">
        <v>310</v>
      </c>
      <c r="F272" s="10" t="s">
        <v>1476</v>
      </c>
      <c r="G272" s="13"/>
      <c r="H272" s="14" t="s">
        <v>1095</v>
      </c>
      <c r="I272" s="9" t="s">
        <v>387</v>
      </c>
      <c r="J272" s="9" t="s">
        <v>1068</v>
      </c>
      <c r="K272" s="8" t="e">
        <f>VLOOKUP(A272,'directorio formulado'!$A$2:$V$289,1,FALSE)</f>
        <v>#N/A</v>
      </c>
    </row>
    <row r="273" spans="1:11" ht="43.5" customHeight="1" x14ac:dyDescent="0.35">
      <c r="A273" s="10" t="s">
        <v>1478</v>
      </c>
      <c r="B273" s="9" t="s">
        <v>1312</v>
      </c>
      <c r="C273" s="9" t="s">
        <v>1477</v>
      </c>
      <c r="D273" s="9" t="s">
        <v>309</v>
      </c>
      <c r="E273" s="9" t="s">
        <v>310</v>
      </c>
      <c r="F273" s="10" t="s">
        <v>1478</v>
      </c>
      <c r="G273" s="13"/>
      <c r="H273" s="14" t="s">
        <v>1095</v>
      </c>
      <c r="I273" s="9" t="s">
        <v>387</v>
      </c>
      <c r="J273" s="9" t="s">
        <v>1068</v>
      </c>
      <c r="K273" s="8" t="str">
        <f>VLOOKUP(A273,'directorio formulado'!$A$2:$V$289,1,FALSE)</f>
        <v>fiscalia2470con@justiciamilitar.gov.co</v>
      </c>
    </row>
    <row r="274" spans="1:11" ht="43.5" customHeight="1" x14ac:dyDescent="0.35">
      <c r="A274" s="10" t="s">
        <v>1479</v>
      </c>
      <c r="B274" s="9" t="s">
        <v>1089</v>
      </c>
      <c r="C274" s="9" t="s">
        <v>533</v>
      </c>
      <c r="D274" s="9" t="s">
        <v>309</v>
      </c>
      <c r="E274" s="9" t="s">
        <v>310</v>
      </c>
      <c r="F274" s="10" t="s">
        <v>1479</v>
      </c>
      <c r="G274" s="13"/>
      <c r="H274" s="14" t="s">
        <v>1095</v>
      </c>
      <c r="I274" s="9" t="s">
        <v>387</v>
      </c>
      <c r="J274" s="9" t="s">
        <v>1068</v>
      </c>
      <c r="K274" s="8" t="e">
        <f>VLOOKUP(A274,'directorio formulado'!$A$2:$V$289,1,FALSE)</f>
        <v>#N/A</v>
      </c>
    </row>
    <row r="275" spans="1:11" ht="43.5" customHeight="1" x14ac:dyDescent="0.35">
      <c r="A275" s="10" t="s">
        <v>580</v>
      </c>
      <c r="B275" s="9" t="s">
        <v>1312</v>
      </c>
      <c r="C275" s="9" t="s">
        <v>1480</v>
      </c>
      <c r="D275" s="9" t="s">
        <v>309</v>
      </c>
      <c r="E275" s="9" t="s">
        <v>310</v>
      </c>
      <c r="F275" s="10" t="s">
        <v>580</v>
      </c>
      <c r="G275" s="13">
        <v>2370</v>
      </c>
      <c r="H275" s="9" t="s">
        <v>1481</v>
      </c>
      <c r="I275" s="9" t="s">
        <v>403</v>
      </c>
      <c r="J275" s="9" t="s">
        <v>1068</v>
      </c>
      <c r="K275" s="8" t="str">
        <f>VLOOKUP(A275,'directorio formulado'!$A$2:$V$289,1,FALSE)</f>
        <v>fiscalia2471con@justiciamilitar.gov.co</v>
      </c>
    </row>
    <row r="276" spans="1:11" ht="43.5" customHeight="1" x14ac:dyDescent="0.35">
      <c r="A276" s="10" t="s">
        <v>1482</v>
      </c>
      <c r="B276" s="9" t="s">
        <v>1089</v>
      </c>
      <c r="C276" s="9" t="s">
        <v>534</v>
      </c>
      <c r="D276" s="9" t="s">
        <v>309</v>
      </c>
      <c r="E276" s="9" t="s">
        <v>310</v>
      </c>
      <c r="F276" s="10" t="s">
        <v>1482</v>
      </c>
      <c r="G276" s="13">
        <v>2371</v>
      </c>
      <c r="H276" s="9" t="s">
        <v>1481</v>
      </c>
      <c r="I276" s="9" t="s">
        <v>403</v>
      </c>
      <c r="J276" s="9" t="s">
        <v>1097</v>
      </c>
      <c r="K276" s="8" t="e">
        <f>VLOOKUP(A276,'directorio formulado'!$A$2:$V$289,1,FALSE)</f>
        <v>#N/A</v>
      </c>
    </row>
    <row r="277" spans="1:11" ht="43.5" customHeight="1" x14ac:dyDescent="0.35">
      <c r="A277" s="10" t="s">
        <v>581</v>
      </c>
      <c r="B277" s="9" t="s">
        <v>1312</v>
      </c>
      <c r="C277" s="9" t="s">
        <v>1483</v>
      </c>
      <c r="D277" s="9" t="s">
        <v>348</v>
      </c>
      <c r="E277" s="9" t="s">
        <v>349</v>
      </c>
      <c r="F277" s="10" t="s">
        <v>581</v>
      </c>
      <c r="G277" s="13"/>
      <c r="H277" s="9" t="s">
        <v>1223</v>
      </c>
      <c r="I277" s="9" t="s">
        <v>1156</v>
      </c>
      <c r="J277" s="9" t="s">
        <v>1097</v>
      </c>
      <c r="K277" s="8" t="str">
        <f>VLOOKUP(A277,'directorio formulado'!$A$2:$V$289,1,FALSE)</f>
        <v>fiscalia2472con@justiciamilitar.gov.co</v>
      </c>
    </row>
    <row r="278" spans="1:11" ht="43.5" customHeight="1" x14ac:dyDescent="0.35">
      <c r="A278" s="10" t="s">
        <v>1484</v>
      </c>
      <c r="B278" s="9" t="s">
        <v>1089</v>
      </c>
      <c r="C278" s="9" t="s">
        <v>535</v>
      </c>
      <c r="D278" s="9" t="s">
        <v>348</v>
      </c>
      <c r="E278" s="9" t="s">
        <v>349</v>
      </c>
      <c r="F278" s="10" t="s">
        <v>1484</v>
      </c>
      <c r="G278" s="13"/>
      <c r="H278" s="9" t="s">
        <v>1223</v>
      </c>
      <c r="I278" s="9" t="s">
        <v>1156</v>
      </c>
      <c r="J278" s="9" t="s">
        <v>1097</v>
      </c>
      <c r="K278" s="8" t="e">
        <f>VLOOKUP(A278,'directorio formulado'!$A$2:$V$289,1,FALSE)</f>
        <v>#N/A</v>
      </c>
    </row>
    <row r="279" spans="1:11" ht="43.5" customHeight="1" x14ac:dyDescent="0.35">
      <c r="A279" s="10" t="s">
        <v>1486</v>
      </c>
      <c r="B279" s="9" t="s">
        <v>1312</v>
      </c>
      <c r="C279" s="9" t="s">
        <v>1485</v>
      </c>
      <c r="D279" s="9" t="s">
        <v>348</v>
      </c>
      <c r="E279" s="9" t="s">
        <v>349</v>
      </c>
      <c r="F279" s="10" t="s">
        <v>1486</v>
      </c>
      <c r="G279" s="13"/>
      <c r="H279" s="9" t="s">
        <v>1223</v>
      </c>
      <c r="I279" s="9" t="s">
        <v>1156</v>
      </c>
      <c r="J279" s="9" t="s">
        <v>1097</v>
      </c>
      <c r="K279" s="8" t="str">
        <f>VLOOKUP(A279,'directorio formulado'!$A$2:$V$289,1,FALSE)</f>
        <v>fiscalia2473con@justiciamilitar.gov.co</v>
      </c>
    </row>
    <row r="280" spans="1:11" ht="43.5" customHeight="1" x14ac:dyDescent="0.35">
      <c r="A280" s="10" t="s">
        <v>582</v>
      </c>
      <c r="B280" s="9" t="s">
        <v>1312</v>
      </c>
      <c r="C280" s="9" t="s">
        <v>1487</v>
      </c>
      <c r="D280" s="9" t="s">
        <v>318</v>
      </c>
      <c r="E280" s="9" t="s">
        <v>319</v>
      </c>
      <c r="F280" s="10" t="s">
        <v>582</v>
      </c>
      <c r="G280" s="13"/>
      <c r="H280" s="9" t="s">
        <v>1223</v>
      </c>
      <c r="I280" s="9" t="s">
        <v>1156</v>
      </c>
      <c r="J280" s="9" t="s">
        <v>1097</v>
      </c>
      <c r="K280" s="8" t="str">
        <f>VLOOKUP(A280,'directorio formulado'!$A$2:$V$289,1,FALSE)</f>
        <v>fiscalia2474con@justiciamilitar.gov.co</v>
      </c>
    </row>
    <row r="281" spans="1:11" ht="43.5" customHeight="1" x14ac:dyDescent="0.35">
      <c r="A281" s="10" t="s">
        <v>1488</v>
      </c>
      <c r="B281" s="9" t="s">
        <v>1089</v>
      </c>
      <c r="C281" s="9" t="s">
        <v>1487</v>
      </c>
      <c r="D281" s="9" t="s">
        <v>318</v>
      </c>
      <c r="E281" s="9" t="s">
        <v>319</v>
      </c>
      <c r="F281" s="10" t="s">
        <v>1488</v>
      </c>
      <c r="G281" s="13">
        <v>2164</v>
      </c>
      <c r="H281" s="9" t="s">
        <v>1489</v>
      </c>
      <c r="I281" s="9" t="s">
        <v>1150</v>
      </c>
      <c r="J281" s="9" t="s">
        <v>1097</v>
      </c>
      <c r="K281" s="8" t="e">
        <f>VLOOKUP(A281,'directorio formulado'!$A$2:$V$289,1,FALSE)</f>
        <v>#N/A</v>
      </c>
    </row>
    <row r="282" spans="1:11" ht="43.5" customHeight="1" x14ac:dyDescent="0.35">
      <c r="A282" s="10" t="s">
        <v>1488</v>
      </c>
      <c r="B282" s="9" t="s">
        <v>1089</v>
      </c>
      <c r="C282" s="9" t="s">
        <v>537</v>
      </c>
      <c r="D282" s="9" t="s">
        <v>318</v>
      </c>
      <c r="E282" s="9" t="s">
        <v>319</v>
      </c>
      <c r="F282" s="10" t="s">
        <v>1488</v>
      </c>
      <c r="G282" s="13"/>
      <c r="H282" s="9" t="s">
        <v>1489</v>
      </c>
      <c r="I282" s="9" t="s">
        <v>1150</v>
      </c>
      <c r="J282" s="9" t="s">
        <v>1097</v>
      </c>
      <c r="K282" s="8" t="e">
        <f>VLOOKUP(A282,'directorio formulado'!$A$2:$V$289,1,FALSE)</f>
        <v>#N/A</v>
      </c>
    </row>
    <row r="283" spans="1:11" ht="43.5" customHeight="1" x14ac:dyDescent="0.35">
      <c r="A283" s="10" t="s">
        <v>583</v>
      </c>
      <c r="B283" s="9" t="s">
        <v>1312</v>
      </c>
      <c r="C283" s="9" t="s">
        <v>1490</v>
      </c>
      <c r="D283" s="9" t="s">
        <v>318</v>
      </c>
      <c r="E283" s="9" t="s">
        <v>319</v>
      </c>
      <c r="F283" s="10" t="s">
        <v>583</v>
      </c>
      <c r="G283" s="13"/>
      <c r="H283" s="14" t="s">
        <v>1095</v>
      </c>
      <c r="I283" s="9" t="s">
        <v>387</v>
      </c>
      <c r="J283" s="9" t="s">
        <v>1097</v>
      </c>
      <c r="K283" s="8" t="str">
        <f>VLOOKUP(A283,'directorio formulado'!$A$2:$V$289,1,FALSE)</f>
        <v>fiscalia2475con@justiciamilitar.gov.co</v>
      </c>
    </row>
    <row r="284" spans="1:11" ht="43.5" customHeight="1" x14ac:dyDescent="0.35">
      <c r="A284" s="10" t="s">
        <v>1491</v>
      </c>
      <c r="B284" s="9" t="s">
        <v>1089</v>
      </c>
      <c r="C284" s="9" t="s">
        <v>538</v>
      </c>
      <c r="D284" s="9" t="s">
        <v>318</v>
      </c>
      <c r="E284" s="9" t="s">
        <v>319</v>
      </c>
      <c r="F284" s="10" t="s">
        <v>1491</v>
      </c>
      <c r="G284" s="13"/>
      <c r="H284" s="14" t="s">
        <v>1095</v>
      </c>
      <c r="I284" s="9" t="s">
        <v>387</v>
      </c>
      <c r="J284" s="9" t="s">
        <v>1097</v>
      </c>
      <c r="K284" s="8" t="e">
        <f>VLOOKUP(A284,'directorio formulado'!$A$2:$V$289,1,FALSE)</f>
        <v>#N/A</v>
      </c>
    </row>
    <row r="285" spans="1:11" ht="43.5" customHeight="1" x14ac:dyDescent="0.35">
      <c r="A285" s="10" t="s">
        <v>584</v>
      </c>
      <c r="B285" s="9" t="s">
        <v>1312</v>
      </c>
      <c r="C285" s="9" t="s">
        <v>1492</v>
      </c>
      <c r="D285" s="9" t="s">
        <v>302</v>
      </c>
      <c r="E285" s="9" t="s">
        <v>303</v>
      </c>
      <c r="F285" s="10" t="s">
        <v>584</v>
      </c>
      <c r="G285" s="13"/>
      <c r="H285" s="9" t="s">
        <v>1493</v>
      </c>
      <c r="I285" s="9" t="s">
        <v>419</v>
      </c>
      <c r="J285" s="9" t="s">
        <v>1097</v>
      </c>
      <c r="K285" s="8" t="str">
        <f>VLOOKUP(A285,'directorio formulado'!$A$2:$V$289,1,FALSE)</f>
        <v>fiscalia2476con@justiciamilitar.gov.co</v>
      </c>
    </row>
    <row r="286" spans="1:11" ht="43.5" customHeight="1" x14ac:dyDescent="0.35">
      <c r="A286" s="10" t="s">
        <v>1494</v>
      </c>
      <c r="B286" s="9" t="s">
        <v>1089</v>
      </c>
      <c r="C286" s="9" t="s">
        <v>539</v>
      </c>
      <c r="D286" s="9" t="s">
        <v>302</v>
      </c>
      <c r="E286" s="9" t="s">
        <v>303</v>
      </c>
      <c r="F286" s="10" t="s">
        <v>1494</v>
      </c>
      <c r="G286" s="13"/>
      <c r="H286" s="18" t="s">
        <v>1231</v>
      </c>
      <c r="I286" s="9" t="s">
        <v>389</v>
      </c>
      <c r="J286" s="9" t="s">
        <v>1097</v>
      </c>
      <c r="K286" s="8" t="e">
        <f>VLOOKUP(A286,'directorio formulado'!$A$2:$V$289,1,FALSE)</f>
        <v>#N/A</v>
      </c>
    </row>
    <row r="287" spans="1:11" ht="43.5" customHeight="1" x14ac:dyDescent="0.35">
      <c r="A287" s="10" t="s">
        <v>585</v>
      </c>
      <c r="B287" s="9" t="s">
        <v>1312</v>
      </c>
      <c r="C287" s="9" t="s">
        <v>1495</v>
      </c>
      <c r="D287" s="9" t="s">
        <v>302</v>
      </c>
      <c r="E287" s="9" t="s">
        <v>303</v>
      </c>
      <c r="F287" s="10" t="s">
        <v>585</v>
      </c>
      <c r="G287" s="13"/>
      <c r="H287" s="18" t="s">
        <v>1231</v>
      </c>
      <c r="I287" s="9" t="s">
        <v>389</v>
      </c>
      <c r="J287" s="9" t="s">
        <v>1097</v>
      </c>
      <c r="K287" s="8" t="str">
        <f>VLOOKUP(A287,'directorio formulado'!$A$2:$V$289,1,FALSE)</f>
        <v>fiscalia2477con@justiciamilitar.gov.co</v>
      </c>
    </row>
    <row r="288" spans="1:11" ht="43.5" customHeight="1" x14ac:dyDescent="0.35">
      <c r="A288" s="10" t="s">
        <v>1496</v>
      </c>
      <c r="B288" s="9" t="s">
        <v>1089</v>
      </c>
      <c r="C288" s="9" t="s">
        <v>540</v>
      </c>
      <c r="D288" s="9" t="s">
        <v>302</v>
      </c>
      <c r="E288" s="9" t="s">
        <v>303</v>
      </c>
      <c r="F288" s="10" t="s">
        <v>1496</v>
      </c>
      <c r="G288" s="13"/>
      <c r="H288" s="9" t="s">
        <v>1497</v>
      </c>
      <c r="I288" s="9" t="s">
        <v>1498</v>
      </c>
      <c r="J288" s="9" t="s">
        <v>1097</v>
      </c>
      <c r="K288" s="8" t="e">
        <f>VLOOKUP(A288,'directorio formulado'!$A$2:$V$289,1,FALSE)</f>
        <v>#N/A</v>
      </c>
    </row>
    <row r="289" spans="1:11" ht="43.5" customHeight="1" x14ac:dyDescent="0.35">
      <c r="A289" s="10" t="s">
        <v>1500</v>
      </c>
      <c r="B289" s="9" t="s">
        <v>1312</v>
      </c>
      <c r="C289" s="9" t="s">
        <v>1499</v>
      </c>
      <c r="D289" s="9" t="s">
        <v>320</v>
      </c>
      <c r="E289" s="9" t="s">
        <v>321</v>
      </c>
      <c r="F289" s="10" t="s">
        <v>1500</v>
      </c>
      <c r="G289" s="13"/>
      <c r="H289" s="9" t="s">
        <v>1497</v>
      </c>
      <c r="I289" s="9" t="s">
        <v>1498</v>
      </c>
      <c r="J289" s="9" t="s">
        <v>1097</v>
      </c>
      <c r="K289" s="8" t="str">
        <f>VLOOKUP(A289,'directorio formulado'!$A$2:$V$289,1,FALSE)</f>
        <v>fiscalia2478con@justiciamilitar.gov.co</v>
      </c>
    </row>
    <row r="290" spans="1:11" ht="43.5" customHeight="1" x14ac:dyDescent="0.35">
      <c r="A290" s="10" t="s">
        <v>1501</v>
      </c>
      <c r="B290" s="9" t="s">
        <v>1089</v>
      </c>
      <c r="C290" s="9" t="s">
        <v>541</v>
      </c>
      <c r="D290" s="9" t="s">
        <v>320</v>
      </c>
      <c r="E290" s="9" t="s">
        <v>321</v>
      </c>
      <c r="F290" s="10" t="s">
        <v>1501</v>
      </c>
      <c r="G290" s="13"/>
      <c r="H290" s="9" t="s">
        <v>1502</v>
      </c>
      <c r="I290" s="9" t="s">
        <v>429</v>
      </c>
      <c r="J290" s="9" t="s">
        <v>1097</v>
      </c>
      <c r="K290" s="8" t="e">
        <f>VLOOKUP(A290,'directorio formulado'!$A$2:$V$289,1,FALSE)</f>
        <v>#N/A</v>
      </c>
    </row>
    <row r="291" spans="1:11" ht="43.5" customHeight="1" x14ac:dyDescent="0.35">
      <c r="A291" s="10" t="s">
        <v>586</v>
      </c>
      <c r="B291" s="9" t="s">
        <v>1312</v>
      </c>
      <c r="C291" s="9" t="s">
        <v>1503</v>
      </c>
      <c r="D291" s="9" t="s">
        <v>363</v>
      </c>
      <c r="E291" s="9" t="s">
        <v>351</v>
      </c>
      <c r="F291" s="10" t="s">
        <v>586</v>
      </c>
      <c r="G291" s="13"/>
      <c r="H291" s="9" t="s">
        <v>1502</v>
      </c>
      <c r="I291" s="9" t="s">
        <v>429</v>
      </c>
      <c r="J291" s="9" t="s">
        <v>1097</v>
      </c>
      <c r="K291" s="8" t="str">
        <f>VLOOKUP(A291,'directorio formulado'!$A$2:$V$289,1,FALSE)</f>
        <v>fiscalia2479con@justiciamilitar.gov.co</v>
      </c>
    </row>
    <row r="292" spans="1:11" ht="43.5" customHeight="1" x14ac:dyDescent="0.35">
      <c r="A292" s="10" t="s">
        <v>1504</v>
      </c>
      <c r="B292" s="9" t="s">
        <v>1089</v>
      </c>
      <c r="C292" s="9" t="s">
        <v>542</v>
      </c>
      <c r="D292" s="9" t="s">
        <v>363</v>
      </c>
      <c r="E292" s="9" t="s">
        <v>351</v>
      </c>
      <c r="F292" s="10" t="s">
        <v>1504</v>
      </c>
      <c r="G292" s="13"/>
      <c r="H292" s="9" t="s">
        <v>1505</v>
      </c>
      <c r="I292" s="9" t="s">
        <v>1506</v>
      </c>
      <c r="J292" s="9" t="s">
        <v>1097</v>
      </c>
      <c r="K292" s="8" t="e">
        <f>VLOOKUP(A292,'directorio formulado'!$A$2:$V$289,1,FALSE)</f>
        <v>#N/A</v>
      </c>
    </row>
    <row r="293" spans="1:11" ht="43.5" customHeight="1" x14ac:dyDescent="0.35">
      <c r="A293" s="10" t="s">
        <v>1508</v>
      </c>
      <c r="B293" s="9" t="s">
        <v>1312</v>
      </c>
      <c r="C293" s="9" t="s">
        <v>1507</v>
      </c>
      <c r="D293" s="9" t="s">
        <v>304</v>
      </c>
      <c r="E293" s="9" t="s">
        <v>305</v>
      </c>
      <c r="F293" s="10" t="s">
        <v>1508</v>
      </c>
      <c r="G293" s="13"/>
      <c r="H293" s="9" t="s">
        <v>1505</v>
      </c>
      <c r="I293" s="9" t="s">
        <v>1506</v>
      </c>
      <c r="J293" s="9" t="s">
        <v>1097</v>
      </c>
      <c r="K293" s="8" t="str">
        <f>VLOOKUP(A293,'directorio formulado'!$A$2:$V$289,1,FALSE)</f>
        <v>fiscalia2480con@justiciamilitar.gov.co</v>
      </c>
    </row>
    <row r="294" spans="1:11" ht="43.5" customHeight="1" x14ac:dyDescent="0.35">
      <c r="A294" s="10" t="s">
        <v>1509</v>
      </c>
      <c r="B294" s="9" t="s">
        <v>1089</v>
      </c>
      <c r="C294" s="9" t="s">
        <v>543</v>
      </c>
      <c r="D294" s="9" t="s">
        <v>304</v>
      </c>
      <c r="E294" s="9" t="s">
        <v>305</v>
      </c>
      <c r="F294" s="10" t="s">
        <v>1509</v>
      </c>
      <c r="G294" s="13"/>
      <c r="H294" s="9" t="s">
        <v>1505</v>
      </c>
      <c r="I294" s="9" t="s">
        <v>1506</v>
      </c>
      <c r="J294" s="9" t="s">
        <v>1097</v>
      </c>
      <c r="K294" s="8" t="e">
        <f>VLOOKUP(A294,'directorio formulado'!$A$2:$V$289,1,FALSE)</f>
        <v>#N/A</v>
      </c>
    </row>
    <row r="295" spans="1:11" ht="43.5" customHeight="1" x14ac:dyDescent="0.35">
      <c r="A295" s="10" t="s">
        <v>587</v>
      </c>
      <c r="B295" s="9" t="s">
        <v>1312</v>
      </c>
      <c r="C295" s="9" t="s">
        <v>1510</v>
      </c>
      <c r="D295" s="9" t="s">
        <v>304</v>
      </c>
      <c r="E295" s="9" t="s">
        <v>305</v>
      </c>
      <c r="F295" s="10" t="s">
        <v>587</v>
      </c>
      <c r="G295" s="13"/>
      <c r="H295" s="9" t="s">
        <v>1511</v>
      </c>
      <c r="I295" s="9" t="s">
        <v>420</v>
      </c>
      <c r="J295" s="9" t="s">
        <v>1097</v>
      </c>
      <c r="K295" s="8" t="str">
        <f>VLOOKUP(A295,'directorio formulado'!$A$2:$V$289,1,FALSE)</f>
        <v>fiscalia2481con@justiciamilitar.gov.co</v>
      </c>
    </row>
    <row r="296" spans="1:11" ht="43.5" customHeight="1" x14ac:dyDescent="0.35">
      <c r="A296" s="10" t="s">
        <v>1512</v>
      </c>
      <c r="B296" s="9" t="s">
        <v>1089</v>
      </c>
      <c r="C296" s="9" t="s">
        <v>544</v>
      </c>
      <c r="D296" s="9" t="s">
        <v>304</v>
      </c>
      <c r="E296" s="9" t="s">
        <v>305</v>
      </c>
      <c r="F296" s="10" t="s">
        <v>1512</v>
      </c>
      <c r="G296" s="13"/>
      <c r="H296" s="9" t="s">
        <v>1513</v>
      </c>
      <c r="I296" s="9" t="s">
        <v>465</v>
      </c>
      <c r="J296" s="9" t="s">
        <v>1097</v>
      </c>
      <c r="K296" s="8" t="e">
        <f>VLOOKUP(A296,'directorio formulado'!$A$2:$V$289,1,FALSE)</f>
        <v>#N/A</v>
      </c>
    </row>
    <row r="297" spans="1:11" ht="43.5" customHeight="1" x14ac:dyDescent="0.35">
      <c r="A297" s="10" t="s">
        <v>588</v>
      </c>
      <c r="B297" s="9" t="s">
        <v>1312</v>
      </c>
      <c r="C297" s="9" t="s">
        <v>1514</v>
      </c>
      <c r="D297" s="9" t="s">
        <v>326</v>
      </c>
      <c r="E297" s="9" t="s">
        <v>305</v>
      </c>
      <c r="F297" s="10" t="s">
        <v>588</v>
      </c>
      <c r="G297" s="13"/>
      <c r="H297" s="9" t="s">
        <v>1513</v>
      </c>
      <c r="I297" s="9" t="s">
        <v>465</v>
      </c>
      <c r="J297" s="9" t="s">
        <v>1097</v>
      </c>
      <c r="K297" s="8" t="str">
        <f>VLOOKUP(A297,'directorio formulado'!$A$2:$V$289,1,FALSE)</f>
        <v>fiscalia2483con@justiciamilitar.gov.co</v>
      </c>
    </row>
    <row r="298" spans="1:11" ht="43.5" customHeight="1" x14ac:dyDescent="0.35">
      <c r="A298" s="10" t="s">
        <v>1402</v>
      </c>
      <c r="B298" s="9" t="s">
        <v>1089</v>
      </c>
      <c r="C298" s="9" t="s">
        <v>545</v>
      </c>
      <c r="D298" s="9" t="s">
        <v>326</v>
      </c>
      <c r="E298" s="9" t="s">
        <v>305</v>
      </c>
      <c r="F298" s="10" t="s">
        <v>1402</v>
      </c>
      <c r="G298" s="13"/>
      <c r="H298" s="9" t="s">
        <v>1515</v>
      </c>
      <c r="I298" s="9" t="s">
        <v>638</v>
      </c>
      <c r="J298" s="9" t="s">
        <v>1097</v>
      </c>
      <c r="K298" s="8" t="e">
        <f>VLOOKUP(A298,'directorio formulado'!$A$2:$V$289,1,FALSE)</f>
        <v>#N/A</v>
      </c>
    </row>
    <row r="299" spans="1:11" ht="43.5" customHeight="1" x14ac:dyDescent="0.35">
      <c r="A299" s="10" t="s">
        <v>589</v>
      </c>
      <c r="B299" s="9" t="s">
        <v>1312</v>
      </c>
      <c r="C299" s="9" t="s">
        <v>1516</v>
      </c>
      <c r="D299" s="9" t="s">
        <v>294</v>
      </c>
      <c r="E299" s="9" t="s">
        <v>295</v>
      </c>
      <c r="F299" s="10" t="s">
        <v>589</v>
      </c>
      <c r="G299" s="13"/>
      <c r="H299" s="9" t="s">
        <v>1515</v>
      </c>
      <c r="I299" s="9" t="s">
        <v>638</v>
      </c>
      <c r="J299" s="9" t="s">
        <v>1097</v>
      </c>
      <c r="K299" s="8" t="str">
        <f>VLOOKUP(A299,'directorio formulado'!$A$2:$V$289,1,FALSE)</f>
        <v>fiscalia2484con@justiciamilitar.gov.co</v>
      </c>
    </row>
    <row r="300" spans="1:11" ht="43.5" customHeight="1" x14ac:dyDescent="0.35">
      <c r="A300" s="10" t="s">
        <v>1517</v>
      </c>
      <c r="B300" s="9" t="s">
        <v>1089</v>
      </c>
      <c r="C300" s="9" t="s">
        <v>546</v>
      </c>
      <c r="D300" s="9" t="s">
        <v>294</v>
      </c>
      <c r="E300" s="9" t="s">
        <v>295</v>
      </c>
      <c r="F300" s="10" t="s">
        <v>1517</v>
      </c>
      <c r="G300" s="13"/>
      <c r="H300" s="9" t="s">
        <v>1518</v>
      </c>
      <c r="I300" s="9" t="s">
        <v>1519</v>
      </c>
      <c r="J300" s="9" t="s">
        <v>1097</v>
      </c>
      <c r="K300" s="8" t="e">
        <f>VLOOKUP(A300,'directorio formulado'!$A$2:$V$289,1,FALSE)</f>
        <v>#N/A</v>
      </c>
    </row>
    <row r="301" spans="1:11" ht="43.5" customHeight="1" x14ac:dyDescent="0.35">
      <c r="A301" s="10" t="s">
        <v>590</v>
      </c>
      <c r="B301" s="9" t="s">
        <v>1312</v>
      </c>
      <c r="C301" s="9" t="s">
        <v>1520</v>
      </c>
      <c r="D301" s="9" t="s">
        <v>294</v>
      </c>
      <c r="E301" s="9" t="s">
        <v>295</v>
      </c>
      <c r="F301" s="10" t="s">
        <v>590</v>
      </c>
      <c r="G301" s="13"/>
      <c r="H301" s="9" t="s">
        <v>1518</v>
      </c>
      <c r="I301" s="9" t="s">
        <v>1519</v>
      </c>
      <c r="J301" s="9" t="s">
        <v>1097</v>
      </c>
      <c r="K301" s="8" t="str">
        <f>VLOOKUP(A301,'directorio formulado'!$A$2:$V$289,1,FALSE)</f>
        <v>fiscalia2485con@justiciamilitar.gov.co</v>
      </c>
    </row>
    <row r="302" spans="1:11" ht="43.5" customHeight="1" x14ac:dyDescent="0.35">
      <c r="A302" s="10" t="s">
        <v>1521</v>
      </c>
      <c r="B302" s="9" t="s">
        <v>1089</v>
      </c>
      <c r="C302" s="9" t="s">
        <v>547</v>
      </c>
      <c r="D302" s="9" t="s">
        <v>294</v>
      </c>
      <c r="E302" s="9" t="s">
        <v>295</v>
      </c>
      <c r="F302" s="10" t="s">
        <v>1521</v>
      </c>
      <c r="G302" s="13"/>
      <c r="H302" s="9" t="s">
        <v>1522</v>
      </c>
      <c r="I302" s="9" t="s">
        <v>1523</v>
      </c>
      <c r="J302" s="9" t="s">
        <v>1097</v>
      </c>
      <c r="K302" s="8" t="e">
        <f>VLOOKUP(A302,'directorio formulado'!$A$2:$V$289,1,FALSE)</f>
        <v>#N/A</v>
      </c>
    </row>
    <row r="303" spans="1:11" ht="43.5" customHeight="1" x14ac:dyDescent="0.35">
      <c r="A303" s="10" t="s">
        <v>1525</v>
      </c>
      <c r="B303" s="9" t="s">
        <v>1312</v>
      </c>
      <c r="C303" s="9" t="s">
        <v>1524</v>
      </c>
      <c r="D303" s="9" t="s">
        <v>347</v>
      </c>
      <c r="E303" s="9" t="s">
        <v>321</v>
      </c>
      <c r="F303" s="10" t="s">
        <v>1525</v>
      </c>
      <c r="G303" s="13"/>
      <c r="H303" s="9" t="s">
        <v>1522</v>
      </c>
      <c r="I303" s="9" t="s">
        <v>1523</v>
      </c>
      <c r="J303" s="9" t="s">
        <v>1097</v>
      </c>
      <c r="K303" s="8" t="e">
        <f>VLOOKUP(A303,'directorio formulado'!$A$2:$V$289,1,FALSE)</f>
        <v>#N/A</v>
      </c>
    </row>
    <row r="304" spans="1:11" ht="43.5" customHeight="1" x14ac:dyDescent="0.35">
      <c r="A304" s="10" t="s">
        <v>1525</v>
      </c>
      <c r="B304" s="9" t="s">
        <v>1089</v>
      </c>
      <c r="C304" s="9" t="s">
        <v>1526</v>
      </c>
      <c r="D304" s="9" t="s">
        <v>347</v>
      </c>
      <c r="E304" s="9" t="s">
        <v>321</v>
      </c>
      <c r="F304" s="10" t="s">
        <v>1525</v>
      </c>
      <c r="G304" s="13"/>
      <c r="H304" s="9" t="s">
        <v>1527</v>
      </c>
      <c r="I304" s="9" t="s">
        <v>1528</v>
      </c>
      <c r="J304" s="9" t="s">
        <v>1097</v>
      </c>
      <c r="K304" s="8" t="e">
        <f>VLOOKUP(A304,'directorio formulado'!$A$2:$V$289,1,FALSE)</f>
        <v>#N/A</v>
      </c>
    </row>
    <row r="305" spans="1:11" ht="43.5" customHeight="1" x14ac:dyDescent="0.35">
      <c r="A305" s="10" t="s">
        <v>1530</v>
      </c>
      <c r="B305" s="9" t="s">
        <v>1312</v>
      </c>
      <c r="C305" s="9" t="s">
        <v>1529</v>
      </c>
      <c r="D305" s="9" t="s">
        <v>304</v>
      </c>
      <c r="E305" s="9" t="s">
        <v>305</v>
      </c>
      <c r="F305" s="10" t="s">
        <v>1530</v>
      </c>
      <c r="G305" s="13"/>
      <c r="H305" s="9" t="s">
        <v>1527</v>
      </c>
      <c r="I305" s="9" t="s">
        <v>1528</v>
      </c>
      <c r="J305" s="9" t="s">
        <v>1097</v>
      </c>
      <c r="K305" s="8" t="e">
        <f>VLOOKUP(A305,'directorio formulado'!$A$2:$V$289,1,FALSE)</f>
        <v>#N/A</v>
      </c>
    </row>
    <row r="306" spans="1:11" ht="43.5" customHeight="1" x14ac:dyDescent="0.35">
      <c r="A306" s="10" t="s">
        <v>1532</v>
      </c>
      <c r="B306" s="9" t="s">
        <v>1089</v>
      </c>
      <c r="C306" s="9" t="s">
        <v>1531</v>
      </c>
      <c r="D306" s="9" t="s">
        <v>304</v>
      </c>
      <c r="E306" s="9" t="s">
        <v>305</v>
      </c>
      <c r="F306" s="10" t="s">
        <v>1532</v>
      </c>
      <c r="G306" s="13"/>
      <c r="H306" s="9" t="s">
        <v>1533</v>
      </c>
      <c r="I306" s="9" t="s">
        <v>386</v>
      </c>
      <c r="J306" s="9" t="s">
        <v>1097</v>
      </c>
      <c r="K306" s="8" t="e">
        <f>VLOOKUP(A306,'directorio formulado'!$A$2:$V$289,1,FALSE)</f>
        <v>#N/A</v>
      </c>
    </row>
    <row r="307" spans="1:11" ht="43.5" customHeight="1" x14ac:dyDescent="0.35">
      <c r="A307" s="10" t="s">
        <v>1535</v>
      </c>
      <c r="B307" s="9" t="s">
        <v>1312</v>
      </c>
      <c r="C307" s="9" t="s">
        <v>1534</v>
      </c>
      <c r="D307" s="9" t="s">
        <v>294</v>
      </c>
      <c r="E307" s="9" t="s">
        <v>295</v>
      </c>
      <c r="F307" s="10" t="s">
        <v>1535</v>
      </c>
      <c r="G307" s="13"/>
      <c r="H307" s="9" t="s">
        <v>1536</v>
      </c>
      <c r="I307" s="9" t="s">
        <v>1537</v>
      </c>
      <c r="J307" s="9" t="s">
        <v>1097</v>
      </c>
      <c r="K307" s="8" t="e">
        <f>VLOOKUP(A307,'directorio formulado'!$A$2:$V$289,1,FALSE)</f>
        <v>#N/A</v>
      </c>
    </row>
    <row r="308" spans="1:11" ht="43.5" customHeight="1" x14ac:dyDescent="0.35">
      <c r="A308" s="10" t="s">
        <v>1539</v>
      </c>
      <c r="B308" s="9" t="s">
        <v>1089</v>
      </c>
      <c r="C308" s="9" t="s">
        <v>1538</v>
      </c>
      <c r="D308" s="9" t="s">
        <v>294</v>
      </c>
      <c r="E308" s="9" t="s">
        <v>295</v>
      </c>
      <c r="F308" s="10" t="s">
        <v>1539</v>
      </c>
      <c r="G308" s="13"/>
      <c r="H308" s="9" t="s">
        <v>1536</v>
      </c>
      <c r="I308" s="9" t="s">
        <v>1537</v>
      </c>
      <c r="J308" s="9" t="s">
        <v>1097</v>
      </c>
      <c r="K308" s="8" t="e">
        <f>VLOOKUP(A308,'directorio formulado'!$A$2:$V$289,1,FALSE)</f>
        <v>#N/A</v>
      </c>
    </row>
    <row r="309" spans="1:11" ht="43.5" customHeight="1" x14ac:dyDescent="0.35">
      <c r="A309" s="10" t="s">
        <v>1541</v>
      </c>
      <c r="B309" s="9" t="s">
        <v>1312</v>
      </c>
      <c r="C309" s="9" t="s">
        <v>1540</v>
      </c>
      <c r="D309" s="9" t="s">
        <v>307</v>
      </c>
      <c r="E309" s="9" t="s">
        <v>308</v>
      </c>
      <c r="F309" s="10" t="s">
        <v>1541</v>
      </c>
      <c r="G309" s="13">
        <v>1035</v>
      </c>
      <c r="H309" s="9" t="s">
        <v>1066</v>
      </c>
      <c r="I309" s="9" t="s">
        <v>1067</v>
      </c>
      <c r="J309" s="9" t="s">
        <v>1068</v>
      </c>
      <c r="K309" s="8" t="e">
        <f>VLOOKUP(A309,'directorio formulado'!$A$2:$V$289,1,FALSE)</f>
        <v>#N/A</v>
      </c>
    </row>
    <row r="310" spans="1:11" ht="43.5" customHeight="1" x14ac:dyDescent="0.35">
      <c r="A310" s="10" t="s">
        <v>1541</v>
      </c>
      <c r="B310" s="9" t="s">
        <v>1089</v>
      </c>
      <c r="C310" s="9" t="s">
        <v>1542</v>
      </c>
      <c r="D310" s="9" t="s">
        <v>307</v>
      </c>
      <c r="E310" s="9" t="s">
        <v>308</v>
      </c>
      <c r="F310" s="10" t="s">
        <v>1541</v>
      </c>
      <c r="G310" s="13"/>
      <c r="H310" s="9" t="s">
        <v>1066</v>
      </c>
      <c r="I310" s="9" t="s">
        <v>1067</v>
      </c>
      <c r="J310" s="9" t="s">
        <v>1068</v>
      </c>
      <c r="K310" s="8" t="e">
        <f>VLOOKUP(A310,'directorio formulado'!$A$2:$V$289,1,FALSE)</f>
        <v>#N/A</v>
      </c>
    </row>
    <row r="311" spans="1:11" ht="43.5" customHeight="1" x14ac:dyDescent="0.35">
      <c r="A311" s="10" t="s">
        <v>1544</v>
      </c>
      <c r="B311" s="9" t="s">
        <v>1312</v>
      </c>
      <c r="C311" s="9" t="s">
        <v>1543</v>
      </c>
      <c r="D311" s="9" t="s">
        <v>307</v>
      </c>
      <c r="E311" s="9" t="s">
        <v>308</v>
      </c>
      <c r="F311" s="10" t="s">
        <v>1544</v>
      </c>
      <c r="G311" s="13"/>
      <c r="H311" s="9" t="s">
        <v>1066</v>
      </c>
      <c r="I311" s="9" t="s">
        <v>1067</v>
      </c>
      <c r="J311" s="9" t="s">
        <v>1068</v>
      </c>
      <c r="K311" s="8" t="e">
        <f>VLOOKUP(A311,'directorio formulado'!$A$2:$V$289,1,FALSE)</f>
        <v>#N/A</v>
      </c>
    </row>
    <row r="312" spans="1:11" ht="43.5" customHeight="1" x14ac:dyDescent="0.35">
      <c r="A312" s="10" t="s">
        <v>1546</v>
      </c>
      <c r="B312" s="9" t="s">
        <v>1089</v>
      </c>
      <c r="C312" s="9" t="s">
        <v>1545</v>
      </c>
      <c r="D312" s="9" t="s">
        <v>307</v>
      </c>
      <c r="E312" s="9" t="s">
        <v>308</v>
      </c>
      <c r="F312" s="10" t="s">
        <v>1546</v>
      </c>
      <c r="G312" s="13">
        <v>1358</v>
      </c>
      <c r="H312" s="9" t="s">
        <v>1066</v>
      </c>
      <c r="I312" s="9" t="s">
        <v>1067</v>
      </c>
      <c r="J312" s="9" t="s">
        <v>1068</v>
      </c>
      <c r="K312" s="8" t="e">
        <f>VLOOKUP(A312,'directorio formulado'!$A$2:$V$289,1,FALSE)</f>
        <v>#N/A</v>
      </c>
    </row>
    <row r="313" spans="1:11" ht="43.5" customHeight="1" x14ac:dyDescent="0.35">
      <c r="A313" s="10" t="s">
        <v>1548</v>
      </c>
      <c r="B313" s="9" t="s">
        <v>1312</v>
      </c>
      <c r="C313" s="9" t="s">
        <v>1547</v>
      </c>
      <c r="D313" s="9" t="s">
        <v>333</v>
      </c>
      <c r="E313" s="9" t="s">
        <v>332</v>
      </c>
      <c r="F313" s="10" t="s">
        <v>1548</v>
      </c>
      <c r="G313" s="13"/>
      <c r="H313" s="9" t="s">
        <v>1066</v>
      </c>
      <c r="I313" s="9" t="s">
        <v>1067</v>
      </c>
      <c r="J313" s="9" t="s">
        <v>1068</v>
      </c>
      <c r="K313" s="8" t="e">
        <f>VLOOKUP(A313,'directorio formulado'!$A$2:$V$289,1,FALSE)</f>
        <v>#N/A</v>
      </c>
    </row>
    <row r="314" spans="1:11" ht="43.5" customHeight="1" x14ac:dyDescent="0.35">
      <c r="A314" s="10" t="s">
        <v>1548</v>
      </c>
      <c r="B314" s="9" t="s">
        <v>1089</v>
      </c>
      <c r="C314" s="9" t="s">
        <v>1549</v>
      </c>
      <c r="D314" s="9" t="s">
        <v>333</v>
      </c>
      <c r="E314" s="9" t="s">
        <v>332</v>
      </c>
      <c r="F314" s="10" t="s">
        <v>1548</v>
      </c>
      <c r="G314" s="13"/>
      <c r="H314" s="9" t="s">
        <v>1066</v>
      </c>
      <c r="I314" s="9" t="s">
        <v>1067</v>
      </c>
      <c r="J314" s="9" t="s">
        <v>1068</v>
      </c>
      <c r="K314" s="8" t="e">
        <f>VLOOKUP(A314,'directorio formulado'!$A$2:$V$289,1,FALSE)</f>
        <v>#N/A</v>
      </c>
    </row>
    <row r="315" spans="1:11" ht="43.5" customHeight="1" x14ac:dyDescent="0.35">
      <c r="A315" s="10" t="s">
        <v>1551</v>
      </c>
      <c r="B315" s="9" t="s">
        <v>1312</v>
      </c>
      <c r="C315" s="9" t="s">
        <v>1550</v>
      </c>
      <c r="D315" s="9" t="s">
        <v>332</v>
      </c>
      <c r="E315" s="9" t="s">
        <v>332</v>
      </c>
      <c r="F315" s="10" t="s">
        <v>1551</v>
      </c>
      <c r="G315" s="13">
        <v>1300</v>
      </c>
      <c r="H315" s="9" t="s">
        <v>1066</v>
      </c>
      <c r="I315" s="9" t="s">
        <v>1067</v>
      </c>
      <c r="J315" s="9" t="s">
        <v>1068</v>
      </c>
      <c r="K315" s="8" t="e">
        <f>VLOOKUP(A315,'directorio formulado'!$A$2:$V$289,1,FALSE)</f>
        <v>#N/A</v>
      </c>
    </row>
    <row r="316" spans="1:11" ht="43.5" customHeight="1" x14ac:dyDescent="0.35">
      <c r="A316" s="10" t="s">
        <v>1553</v>
      </c>
      <c r="B316" s="9" t="s">
        <v>1089</v>
      </c>
      <c r="C316" s="9" t="s">
        <v>1552</v>
      </c>
      <c r="D316" s="9" t="s">
        <v>332</v>
      </c>
      <c r="E316" s="9" t="s">
        <v>332</v>
      </c>
      <c r="F316" s="10" t="s">
        <v>1553</v>
      </c>
      <c r="G316" s="13">
        <v>1301</v>
      </c>
      <c r="H316" s="9" t="s">
        <v>1066</v>
      </c>
      <c r="I316" s="9" t="s">
        <v>1067</v>
      </c>
      <c r="J316" s="9" t="s">
        <v>1068</v>
      </c>
      <c r="K316" s="8" t="e">
        <f>VLOOKUP(A316,'directorio formulado'!$A$2:$V$289,1,FALSE)</f>
        <v>#N/A</v>
      </c>
    </row>
    <row r="317" spans="1:11" ht="43.5" customHeight="1" x14ac:dyDescent="0.35">
      <c r="A317" s="10" t="s">
        <v>1555</v>
      </c>
      <c r="B317" s="9" t="s">
        <v>1312</v>
      </c>
      <c r="C317" s="9" t="s">
        <v>1554</v>
      </c>
      <c r="D317" s="9" t="s">
        <v>298</v>
      </c>
      <c r="E317" s="9" t="s">
        <v>299</v>
      </c>
      <c r="F317" s="10" t="s">
        <v>1555</v>
      </c>
      <c r="G317" s="13">
        <v>1353</v>
      </c>
      <c r="H317" s="9" t="s">
        <v>1066</v>
      </c>
      <c r="I317" s="9" t="s">
        <v>1067</v>
      </c>
      <c r="J317" s="9" t="s">
        <v>1068</v>
      </c>
      <c r="K317" s="8" t="e">
        <f>VLOOKUP(A317,'directorio formulado'!$A$2:$V$289,1,FALSE)</f>
        <v>#N/A</v>
      </c>
    </row>
    <row r="318" spans="1:11" ht="43.5" customHeight="1" x14ac:dyDescent="0.35">
      <c r="A318" s="10" t="s">
        <v>1557</v>
      </c>
      <c r="B318" s="9" t="s">
        <v>1089</v>
      </c>
      <c r="C318" s="9" t="s">
        <v>1556</v>
      </c>
      <c r="D318" s="9" t="s">
        <v>298</v>
      </c>
      <c r="E318" s="9" t="s">
        <v>299</v>
      </c>
      <c r="F318" s="10" t="s">
        <v>1557</v>
      </c>
      <c r="G318" s="13">
        <v>1354</v>
      </c>
      <c r="H318" s="9" t="s">
        <v>1066</v>
      </c>
      <c r="I318" s="9" t="s">
        <v>1067</v>
      </c>
      <c r="J318" s="9" t="s">
        <v>1068</v>
      </c>
      <c r="K318" s="8" t="e">
        <f>VLOOKUP(A318,'directorio formulado'!$A$2:$V$289,1,FALSE)</f>
        <v>#N/A</v>
      </c>
    </row>
    <row r="319" spans="1:11" ht="43.5" customHeight="1" x14ac:dyDescent="0.35">
      <c r="A319" s="10" t="s">
        <v>1559</v>
      </c>
      <c r="B319" s="9" t="s">
        <v>1312</v>
      </c>
      <c r="C319" s="9" t="s">
        <v>1558</v>
      </c>
      <c r="D319" s="9" t="s">
        <v>298</v>
      </c>
      <c r="E319" s="9" t="s">
        <v>299</v>
      </c>
      <c r="F319" s="10" t="s">
        <v>1559</v>
      </c>
      <c r="G319" s="13">
        <v>1324</v>
      </c>
      <c r="H319" s="9" t="s">
        <v>1066</v>
      </c>
      <c r="I319" s="9" t="s">
        <v>1067</v>
      </c>
      <c r="J319" s="9" t="s">
        <v>1068</v>
      </c>
      <c r="K319" s="8" t="e">
        <f>VLOOKUP(A319,'directorio formulado'!$A$2:$V$289,1,FALSE)</f>
        <v>#N/A</v>
      </c>
    </row>
    <row r="320" spans="1:11" ht="43.5" customHeight="1" x14ac:dyDescent="0.35">
      <c r="A320" s="10" t="s">
        <v>1559</v>
      </c>
      <c r="B320" s="9" t="s">
        <v>1089</v>
      </c>
      <c r="C320" s="9" t="s">
        <v>1560</v>
      </c>
      <c r="D320" s="9" t="s">
        <v>298</v>
      </c>
      <c r="E320" s="9" t="s">
        <v>299</v>
      </c>
      <c r="F320" s="10" t="s">
        <v>1559</v>
      </c>
      <c r="G320" s="13">
        <v>1325</v>
      </c>
      <c r="H320" s="9" t="s">
        <v>1066</v>
      </c>
      <c r="I320" s="9" t="s">
        <v>1067</v>
      </c>
      <c r="J320" s="9" t="s">
        <v>1068</v>
      </c>
      <c r="K320" s="8" t="e">
        <f>VLOOKUP(A320,'directorio formulado'!$A$2:$V$289,1,FALSE)</f>
        <v>#N/A</v>
      </c>
    </row>
    <row r="321" spans="1:11" ht="43.5" customHeight="1" x14ac:dyDescent="0.35">
      <c r="A321" s="10" t="s">
        <v>1562</v>
      </c>
      <c r="B321" s="9" t="s">
        <v>1312</v>
      </c>
      <c r="C321" s="9" t="s">
        <v>1561</v>
      </c>
      <c r="D321" s="9" t="s">
        <v>355</v>
      </c>
      <c r="E321" s="9" t="s">
        <v>340</v>
      </c>
      <c r="F321" s="10" t="s">
        <v>1562</v>
      </c>
      <c r="G321" s="13"/>
      <c r="H321" s="9" t="s">
        <v>1223</v>
      </c>
      <c r="I321" s="9" t="s">
        <v>1156</v>
      </c>
      <c r="J321" s="9" t="s">
        <v>1097</v>
      </c>
      <c r="K321" s="8" t="e">
        <f>VLOOKUP(A321,'directorio formulado'!$A$2:$V$289,1,FALSE)</f>
        <v>#N/A</v>
      </c>
    </row>
    <row r="322" spans="1:11" ht="43.5" customHeight="1" x14ac:dyDescent="0.35">
      <c r="A322" s="10" t="s">
        <v>1564</v>
      </c>
      <c r="B322" s="9" t="s">
        <v>1089</v>
      </c>
      <c r="C322" s="9" t="s">
        <v>1563</v>
      </c>
      <c r="D322" s="9" t="s">
        <v>339</v>
      </c>
      <c r="E322" s="9" t="s">
        <v>340</v>
      </c>
      <c r="F322" s="10" t="s">
        <v>1564</v>
      </c>
      <c r="G322" s="13"/>
      <c r="H322" s="9" t="s">
        <v>1223</v>
      </c>
      <c r="I322" s="9" t="s">
        <v>1156</v>
      </c>
      <c r="J322" s="9" t="s">
        <v>1097</v>
      </c>
      <c r="K322" s="8" t="e">
        <f>VLOOKUP(A322,'directorio formulado'!$A$2:$V$289,1,FALSE)</f>
        <v>#N/A</v>
      </c>
    </row>
    <row r="323" spans="1:11" ht="43.5" customHeight="1" x14ac:dyDescent="0.35">
      <c r="A323" s="10" t="s">
        <v>1566</v>
      </c>
      <c r="B323" s="9" t="s">
        <v>1312</v>
      </c>
      <c r="C323" s="9" t="s">
        <v>1565</v>
      </c>
      <c r="D323" s="9" t="s">
        <v>360</v>
      </c>
      <c r="E323" s="9" t="s">
        <v>331</v>
      </c>
      <c r="F323" s="10" t="s">
        <v>1566</v>
      </c>
      <c r="G323" s="13">
        <v>2460</v>
      </c>
      <c r="H323" s="9" t="s">
        <v>1095</v>
      </c>
      <c r="I323" s="14" t="s">
        <v>1096</v>
      </c>
      <c r="J323" s="9" t="s">
        <v>1097</v>
      </c>
      <c r="K323" s="8" t="e">
        <f>VLOOKUP(A323,'directorio formulado'!$A$2:$V$289,1,FALSE)</f>
        <v>#N/A</v>
      </c>
    </row>
    <row r="324" spans="1:11" ht="43.5" customHeight="1" x14ac:dyDescent="0.35">
      <c r="A324" s="10" t="s">
        <v>1568</v>
      </c>
      <c r="B324" s="9" t="s">
        <v>1089</v>
      </c>
      <c r="C324" s="9" t="s">
        <v>1567</v>
      </c>
      <c r="D324" s="9" t="s">
        <v>360</v>
      </c>
      <c r="E324" s="9" t="s">
        <v>331</v>
      </c>
      <c r="F324" s="10" t="s">
        <v>1568</v>
      </c>
      <c r="G324" s="13">
        <v>2461</v>
      </c>
      <c r="H324" s="9" t="s">
        <v>1095</v>
      </c>
      <c r="I324" s="14" t="s">
        <v>1096</v>
      </c>
      <c r="J324" s="9" t="s">
        <v>1097</v>
      </c>
      <c r="K324" s="8" t="e">
        <f>VLOOKUP(A324,'directorio formulado'!$A$2:$V$289,1,FALSE)</f>
        <v>#N/A</v>
      </c>
    </row>
    <row r="325" spans="1:11" ht="43.5" customHeight="1" x14ac:dyDescent="0.35">
      <c r="A325" s="10" t="s">
        <v>1570</v>
      </c>
      <c r="B325" s="9" t="s">
        <v>1312</v>
      </c>
      <c r="C325" s="9" t="s">
        <v>1569</v>
      </c>
      <c r="D325" s="9" t="s">
        <v>360</v>
      </c>
      <c r="E325" s="9" t="s">
        <v>331</v>
      </c>
      <c r="F325" s="10" t="s">
        <v>1570</v>
      </c>
      <c r="G325" s="13">
        <v>1344</v>
      </c>
      <c r="H325" s="9" t="s">
        <v>1066</v>
      </c>
      <c r="I325" s="9" t="s">
        <v>1067</v>
      </c>
      <c r="J325" s="9" t="s">
        <v>1068</v>
      </c>
      <c r="K325" s="8" t="e">
        <f>VLOOKUP(A325,'directorio formulado'!$A$2:$V$289,1,FALSE)</f>
        <v>#N/A</v>
      </c>
    </row>
    <row r="326" spans="1:11" ht="43.5" customHeight="1" x14ac:dyDescent="0.35">
      <c r="A326" s="10" t="s">
        <v>1572</v>
      </c>
      <c r="B326" s="9" t="s">
        <v>1089</v>
      </c>
      <c r="C326" s="9" t="s">
        <v>1571</v>
      </c>
      <c r="D326" s="9" t="s">
        <v>360</v>
      </c>
      <c r="E326" s="9" t="s">
        <v>331</v>
      </c>
      <c r="F326" s="10" t="s">
        <v>1572</v>
      </c>
      <c r="G326" s="13">
        <v>1345</v>
      </c>
      <c r="H326" s="9" t="s">
        <v>1066</v>
      </c>
      <c r="I326" s="9" t="s">
        <v>1067</v>
      </c>
      <c r="J326" s="9" t="s">
        <v>1068</v>
      </c>
      <c r="K326" s="8" t="e">
        <f>VLOOKUP(A326,'directorio formulado'!$A$2:$V$289,1,FALSE)</f>
        <v>#N/A</v>
      </c>
    </row>
    <row r="327" spans="1:11" ht="43.5" customHeight="1" x14ac:dyDescent="0.35">
      <c r="A327" s="10" t="s">
        <v>1574</v>
      </c>
      <c r="B327" s="9" t="s">
        <v>1312</v>
      </c>
      <c r="C327" s="9" t="s">
        <v>1573</v>
      </c>
      <c r="D327" s="9" t="s">
        <v>315</v>
      </c>
      <c r="E327" s="9" t="s">
        <v>316</v>
      </c>
      <c r="F327" s="10" t="s">
        <v>1574</v>
      </c>
      <c r="G327" s="13">
        <v>2418</v>
      </c>
      <c r="H327" s="9" t="s">
        <v>1575</v>
      </c>
      <c r="I327" s="9" t="s">
        <v>380</v>
      </c>
      <c r="J327" s="9" t="s">
        <v>1097</v>
      </c>
      <c r="K327" s="8" t="e">
        <f>VLOOKUP(A327,'directorio formulado'!$A$2:$V$289,1,FALSE)</f>
        <v>#N/A</v>
      </c>
    </row>
    <row r="328" spans="1:11" ht="43.5" customHeight="1" x14ac:dyDescent="0.35">
      <c r="A328" s="10" t="s">
        <v>1577</v>
      </c>
      <c r="B328" s="9" t="s">
        <v>1089</v>
      </c>
      <c r="C328" s="9" t="s">
        <v>1576</v>
      </c>
      <c r="D328" s="9" t="s">
        <v>315</v>
      </c>
      <c r="E328" s="9" t="s">
        <v>316</v>
      </c>
      <c r="F328" s="10" t="s">
        <v>1577</v>
      </c>
      <c r="G328" s="13">
        <v>2419</v>
      </c>
      <c r="H328" s="9" t="s">
        <v>1575</v>
      </c>
      <c r="I328" s="9" t="s">
        <v>380</v>
      </c>
      <c r="J328" s="9" t="s">
        <v>1097</v>
      </c>
      <c r="K328" s="8" t="e">
        <f>VLOOKUP(A328,'directorio formulado'!$A$2:$V$289,1,FALSE)</f>
        <v>#N/A</v>
      </c>
    </row>
    <row r="329" spans="1:11" ht="43.5" customHeight="1" x14ac:dyDescent="0.35">
      <c r="A329" s="10" t="s">
        <v>1579</v>
      </c>
      <c r="B329" s="9" t="s">
        <v>1312</v>
      </c>
      <c r="C329" s="9" t="s">
        <v>1578</v>
      </c>
      <c r="D329" s="9" t="s">
        <v>328</v>
      </c>
      <c r="E329" s="9" t="s">
        <v>329</v>
      </c>
      <c r="F329" s="10" t="s">
        <v>1579</v>
      </c>
      <c r="G329" s="13"/>
      <c r="H329" s="9" t="s">
        <v>1139</v>
      </c>
      <c r="I329" s="9" t="s">
        <v>1140</v>
      </c>
      <c r="J329" s="9" t="s">
        <v>1097</v>
      </c>
      <c r="K329" s="8" t="e">
        <f>VLOOKUP(A329,'directorio formulado'!$A$2:$V$289,1,FALSE)</f>
        <v>#N/A</v>
      </c>
    </row>
    <row r="330" spans="1:11" ht="43.5" customHeight="1" x14ac:dyDescent="0.35">
      <c r="A330" s="10" t="s">
        <v>1581</v>
      </c>
      <c r="B330" s="9" t="s">
        <v>1089</v>
      </c>
      <c r="C330" s="9" t="s">
        <v>1580</v>
      </c>
      <c r="D330" s="9" t="s">
        <v>328</v>
      </c>
      <c r="E330" s="9" t="s">
        <v>329</v>
      </c>
      <c r="F330" s="10" t="s">
        <v>1581</v>
      </c>
      <c r="G330" s="13"/>
      <c r="H330" s="9" t="s">
        <v>1139</v>
      </c>
      <c r="I330" s="9" t="s">
        <v>1140</v>
      </c>
      <c r="J330" s="9" t="s">
        <v>1097</v>
      </c>
      <c r="K330" s="8" t="e">
        <f>VLOOKUP(A330,'directorio formulado'!$A$2:$V$289,1,FALSE)</f>
        <v>#N/A</v>
      </c>
    </row>
    <row r="331" spans="1:11" ht="43.5" customHeight="1" x14ac:dyDescent="0.35">
      <c r="A331" s="10" t="s">
        <v>1583</v>
      </c>
      <c r="B331" s="9" t="s">
        <v>1312</v>
      </c>
      <c r="C331" s="9" t="s">
        <v>1582</v>
      </c>
      <c r="D331" s="9" t="s">
        <v>338</v>
      </c>
      <c r="E331" s="9" t="s">
        <v>329</v>
      </c>
      <c r="F331" s="10" t="s">
        <v>1583</v>
      </c>
      <c r="G331" s="13"/>
      <c r="H331" s="9" t="s">
        <v>1149</v>
      </c>
      <c r="I331" s="14" t="s">
        <v>1150</v>
      </c>
      <c r="J331" s="9" t="s">
        <v>1097</v>
      </c>
      <c r="K331" s="8" t="e">
        <f>VLOOKUP(A331,'directorio formulado'!$A$2:$V$289,1,FALSE)</f>
        <v>#N/A</v>
      </c>
    </row>
    <row r="332" spans="1:11" ht="43.5" customHeight="1" x14ac:dyDescent="0.35">
      <c r="A332" s="10" t="s">
        <v>1585</v>
      </c>
      <c r="B332" s="9" t="s">
        <v>1089</v>
      </c>
      <c r="C332" s="9" t="s">
        <v>1584</v>
      </c>
      <c r="D332" s="9" t="s">
        <v>338</v>
      </c>
      <c r="E332" s="9" t="s">
        <v>329</v>
      </c>
      <c r="F332" s="10" t="s">
        <v>1585</v>
      </c>
      <c r="G332" s="13"/>
      <c r="H332" s="9" t="s">
        <v>1149</v>
      </c>
      <c r="I332" s="14" t="s">
        <v>1150</v>
      </c>
      <c r="J332" s="9" t="s">
        <v>1097</v>
      </c>
      <c r="K332" s="8" t="e">
        <f>VLOOKUP(A332,'directorio formulado'!$A$2:$V$289,1,FALSE)</f>
        <v>#N/A</v>
      </c>
    </row>
    <row r="333" spans="1:11" ht="43.5" customHeight="1" x14ac:dyDescent="0.35">
      <c r="A333" s="10" t="s">
        <v>1587</v>
      </c>
      <c r="B333" s="9" t="s">
        <v>1312</v>
      </c>
      <c r="C333" s="9" t="s">
        <v>1586</v>
      </c>
      <c r="D333" s="9" t="s">
        <v>300</v>
      </c>
      <c r="E333" s="9" t="s">
        <v>301</v>
      </c>
      <c r="F333" s="10" t="s">
        <v>1587</v>
      </c>
      <c r="G333" s="13">
        <v>2356</v>
      </c>
      <c r="H333" s="9" t="s">
        <v>1505</v>
      </c>
      <c r="I333" s="9" t="s">
        <v>1588</v>
      </c>
      <c r="J333" s="9" t="s">
        <v>1097</v>
      </c>
      <c r="K333" s="8" t="e">
        <f>VLOOKUP(A333,'directorio formulado'!$A$2:$V$289,1,FALSE)</f>
        <v>#N/A</v>
      </c>
    </row>
    <row r="334" spans="1:11" ht="43.5" customHeight="1" x14ac:dyDescent="0.35">
      <c r="A334" s="10" t="s">
        <v>1590</v>
      </c>
      <c r="B334" s="9" t="s">
        <v>1089</v>
      </c>
      <c r="C334" s="9" t="s">
        <v>1589</v>
      </c>
      <c r="D334" s="9" t="s">
        <v>300</v>
      </c>
      <c r="E334" s="9" t="s">
        <v>301</v>
      </c>
      <c r="F334" s="10" t="s">
        <v>1590</v>
      </c>
      <c r="G334" s="13">
        <v>2357</v>
      </c>
      <c r="H334" s="9" t="s">
        <v>1505</v>
      </c>
      <c r="I334" s="9" t="s">
        <v>1588</v>
      </c>
      <c r="J334" s="9" t="s">
        <v>1097</v>
      </c>
      <c r="K334" s="8" t="e">
        <f>VLOOKUP(A334,'directorio formulado'!$A$2:$V$289,1,FALSE)</f>
        <v>#N/A</v>
      </c>
    </row>
    <row r="335" spans="1:11" ht="43.5" customHeight="1" x14ac:dyDescent="0.35">
      <c r="A335" s="10" t="s">
        <v>1592</v>
      </c>
      <c r="B335" s="9" t="s">
        <v>1312</v>
      </c>
      <c r="C335" s="9" t="s">
        <v>1591</v>
      </c>
      <c r="D335" s="9" t="s">
        <v>300</v>
      </c>
      <c r="E335" s="9" t="s">
        <v>301</v>
      </c>
      <c r="F335" s="10" t="s">
        <v>1592</v>
      </c>
      <c r="G335" s="13">
        <v>2400</v>
      </c>
      <c r="H335" s="9" t="s">
        <v>1533</v>
      </c>
      <c r="I335" s="9" t="s">
        <v>383</v>
      </c>
      <c r="J335" s="9" t="s">
        <v>1097</v>
      </c>
      <c r="K335" s="8" t="e">
        <f>VLOOKUP(A335,'directorio formulado'!$A$2:$V$289,1,FALSE)</f>
        <v>#N/A</v>
      </c>
    </row>
    <row r="336" spans="1:11" ht="43.5" customHeight="1" x14ac:dyDescent="0.35">
      <c r="A336" s="10" t="s">
        <v>1594</v>
      </c>
      <c r="B336" s="9" t="s">
        <v>1089</v>
      </c>
      <c r="C336" s="9" t="s">
        <v>1593</v>
      </c>
      <c r="D336" s="9" t="s">
        <v>300</v>
      </c>
      <c r="E336" s="9" t="s">
        <v>301</v>
      </c>
      <c r="F336" s="10" t="s">
        <v>1594</v>
      </c>
      <c r="G336" s="13">
        <v>2401</v>
      </c>
      <c r="H336" s="9" t="s">
        <v>1533</v>
      </c>
      <c r="I336" s="9" t="s">
        <v>383</v>
      </c>
      <c r="J336" s="9" t="s">
        <v>1097</v>
      </c>
      <c r="K336" s="8" t="e">
        <f>VLOOKUP(A336,'directorio formulado'!$A$2:$V$289,1,FALSE)</f>
        <v>#N/A</v>
      </c>
    </row>
    <row r="337" spans="1:11" ht="43.5" customHeight="1" x14ac:dyDescent="0.35">
      <c r="A337" s="10" t="s">
        <v>1595</v>
      </c>
      <c r="B337" s="9" t="s">
        <v>1089</v>
      </c>
      <c r="C337" s="9" t="s">
        <v>1023</v>
      </c>
      <c r="D337" s="9" t="s">
        <v>1065</v>
      </c>
      <c r="E337" s="9" t="s">
        <v>1065</v>
      </c>
      <c r="F337" s="10" t="s">
        <v>1595</v>
      </c>
      <c r="G337" s="13">
        <v>2156</v>
      </c>
      <c r="H337" s="9" t="s">
        <v>1149</v>
      </c>
      <c r="I337" s="14" t="s">
        <v>1150</v>
      </c>
      <c r="J337" s="9" t="s">
        <v>1097</v>
      </c>
      <c r="K337" s="8" t="e">
        <f>VLOOKUP(A337,'directorio formulado'!$A$2:$V$289,1,FALSE)</f>
        <v>#N/A</v>
      </c>
    </row>
    <row r="338" spans="1:11" ht="43.5" customHeight="1" x14ac:dyDescent="0.35">
      <c r="A338" s="23" t="s">
        <v>1596</v>
      </c>
      <c r="B338" s="9" t="s">
        <v>1089</v>
      </c>
      <c r="C338" s="9" t="s">
        <v>1023</v>
      </c>
      <c r="D338" s="9" t="s">
        <v>1065</v>
      </c>
      <c r="E338" s="9" t="s">
        <v>1065</v>
      </c>
      <c r="F338" s="10" t="s">
        <v>1596</v>
      </c>
      <c r="G338" s="13">
        <v>2157</v>
      </c>
      <c r="H338" s="9" t="s">
        <v>1149</v>
      </c>
      <c r="I338" s="14" t="s">
        <v>1150</v>
      </c>
      <c r="J338" s="9" t="s">
        <v>1097</v>
      </c>
      <c r="K338" s="8" t="str">
        <f>VLOOKUP(A338,'directorio formulado'!$A$2:$V$289,1,FALSE)</f>
        <v>david.moreno@justiciamilitar.gov.co</v>
      </c>
    </row>
    <row r="339" spans="1:11" ht="43.5" customHeight="1" x14ac:dyDescent="0.35">
      <c r="A339" s="10" t="s">
        <v>1597</v>
      </c>
      <c r="B339" s="9" t="s">
        <v>1089</v>
      </c>
      <c r="C339" s="9" t="s">
        <v>1023</v>
      </c>
      <c r="D339" s="9" t="s">
        <v>1065</v>
      </c>
      <c r="E339" s="9" t="s">
        <v>1065</v>
      </c>
      <c r="F339" s="10" t="s">
        <v>1597</v>
      </c>
      <c r="G339" s="13"/>
      <c r="H339" s="9" t="s">
        <v>1598</v>
      </c>
      <c r="I339" s="14" t="s">
        <v>1147</v>
      </c>
      <c r="J339" s="9" t="s">
        <v>1097</v>
      </c>
      <c r="K339" s="8" t="e">
        <f>VLOOKUP(A339,'directorio formulado'!$A$2:$V$289,1,FALSE)</f>
        <v>#N/A</v>
      </c>
    </row>
    <row r="340" spans="1:11" ht="43.5" customHeight="1" x14ac:dyDescent="0.35">
      <c r="A340" s="10" t="s">
        <v>1601</v>
      </c>
      <c r="B340" s="9" t="s">
        <v>1599</v>
      </c>
      <c r="C340" s="9" t="s">
        <v>1600</v>
      </c>
      <c r="D340" s="9" t="s">
        <v>1065</v>
      </c>
      <c r="E340" s="9" t="s">
        <v>1065</v>
      </c>
      <c r="F340" s="10" t="s">
        <v>1601</v>
      </c>
      <c r="G340" s="13"/>
      <c r="H340" s="9" t="s">
        <v>1598</v>
      </c>
      <c r="I340" s="14" t="s">
        <v>1147</v>
      </c>
      <c r="J340" s="9" t="s">
        <v>1097</v>
      </c>
      <c r="K340" s="8" t="e">
        <f>VLOOKUP(A340,'directorio formulado'!$A$2:$V$289,1,FALSE)</f>
        <v>#N/A</v>
      </c>
    </row>
    <row r="341" spans="1:11" ht="43.5" customHeight="1" x14ac:dyDescent="0.35">
      <c r="A341" s="10" t="s">
        <v>1603</v>
      </c>
      <c r="B341" s="9" t="s">
        <v>1602</v>
      </c>
      <c r="C341" s="9" t="s">
        <v>1600</v>
      </c>
      <c r="D341" s="9" t="s">
        <v>1065</v>
      </c>
      <c r="E341" s="9" t="s">
        <v>1065</v>
      </c>
      <c r="F341" s="10" t="s">
        <v>1603</v>
      </c>
      <c r="G341" s="13">
        <v>2402</v>
      </c>
      <c r="H341" s="9" t="s">
        <v>1533</v>
      </c>
      <c r="I341" s="9" t="s">
        <v>386</v>
      </c>
      <c r="J341" s="9" t="s">
        <v>1097</v>
      </c>
      <c r="K341" s="8" t="e">
        <f>VLOOKUP(A341,'directorio formulado'!$A$2:$V$289,1,FALSE)</f>
        <v>#N/A</v>
      </c>
    </row>
    <row r="342" spans="1:11" ht="43.5" customHeight="1" x14ac:dyDescent="0.35">
      <c r="A342" s="10" t="s">
        <v>1605</v>
      </c>
      <c r="B342" s="9" t="s">
        <v>1604</v>
      </c>
      <c r="C342" s="9" t="s">
        <v>100</v>
      </c>
      <c r="D342" s="9" t="s">
        <v>1065</v>
      </c>
      <c r="E342" s="9" t="s">
        <v>1065</v>
      </c>
      <c r="F342" s="10" t="s">
        <v>1605</v>
      </c>
      <c r="G342" s="13">
        <v>2403</v>
      </c>
      <c r="H342" s="9" t="s">
        <v>1533</v>
      </c>
      <c r="I342" s="9" t="s">
        <v>386</v>
      </c>
      <c r="J342" s="9" t="s">
        <v>1097</v>
      </c>
      <c r="K342" s="8" t="str">
        <f>VLOOKUP(A342,'directorio formulado'!$A$2:$V$289,1,FALSE)</f>
        <v>juezinspcgfm@justiciamilitar.gov.co</v>
      </c>
    </row>
    <row r="343" spans="1:11" ht="43.5" customHeight="1" x14ac:dyDescent="0.35">
      <c r="A343" s="10" t="s">
        <v>1606</v>
      </c>
      <c r="B343" s="9" t="s">
        <v>1089</v>
      </c>
      <c r="C343" s="9" t="s">
        <v>100</v>
      </c>
      <c r="D343" s="9" t="s">
        <v>1065</v>
      </c>
      <c r="E343" s="9" t="s">
        <v>1065</v>
      </c>
      <c r="F343" s="10" t="s">
        <v>1606</v>
      </c>
      <c r="G343" s="13"/>
      <c r="H343" s="9" t="s">
        <v>1223</v>
      </c>
      <c r="I343" s="9" t="s">
        <v>1156</v>
      </c>
      <c r="J343" s="9" t="s">
        <v>1097</v>
      </c>
      <c r="K343" s="8" t="e">
        <f>VLOOKUP(A343,'directorio formulado'!$A$2:$V$289,1,FALSE)</f>
        <v>#N/A</v>
      </c>
    </row>
    <row r="344" spans="1:11" ht="43.5" customHeight="1" x14ac:dyDescent="0.35">
      <c r="A344" s="10" t="s">
        <v>3</v>
      </c>
      <c r="B344" s="9" t="s">
        <v>1607</v>
      </c>
      <c r="C344" s="9" t="s">
        <v>101</v>
      </c>
      <c r="D344" s="9" t="s">
        <v>1065</v>
      </c>
      <c r="E344" s="9" t="s">
        <v>1065</v>
      </c>
      <c r="F344" s="10" t="s">
        <v>3</v>
      </c>
      <c r="G344" s="13"/>
      <c r="H344" s="9" t="s">
        <v>1223</v>
      </c>
      <c r="I344" s="9" t="s">
        <v>1156</v>
      </c>
      <c r="J344" s="9" t="s">
        <v>1068</v>
      </c>
      <c r="K344" s="8" t="str">
        <f>VLOOKUP(A344,'directorio formulado'!$A$2:$V$289,1,FALSE)</f>
        <v>fiscalantejicgfm@justiciamilitar.gov.co</v>
      </c>
    </row>
    <row r="345" spans="1:11" ht="43.5" customHeight="1" x14ac:dyDescent="0.35">
      <c r="A345" s="10"/>
      <c r="B345" s="9" t="s">
        <v>1089</v>
      </c>
      <c r="C345" s="9" t="s">
        <v>101</v>
      </c>
      <c r="D345" s="9" t="s">
        <v>1065</v>
      </c>
      <c r="E345" s="9" t="s">
        <v>1065</v>
      </c>
      <c r="F345" s="10"/>
      <c r="G345" s="13"/>
      <c r="H345" s="14" t="s">
        <v>1095</v>
      </c>
      <c r="I345" s="9" t="s">
        <v>387</v>
      </c>
      <c r="J345" s="9" t="s">
        <v>1068</v>
      </c>
      <c r="K345" s="8" t="e">
        <f>VLOOKUP(A345,'directorio formulado'!$A$2:$V$289,1,FALSE)</f>
        <v>#N/A</v>
      </c>
    </row>
    <row r="346" spans="1:11" ht="43.5" customHeight="1" x14ac:dyDescent="0.35">
      <c r="A346" s="10" t="s">
        <v>1609</v>
      </c>
      <c r="B346" s="9" t="s">
        <v>1608</v>
      </c>
      <c r="C346" s="9" t="s">
        <v>102</v>
      </c>
      <c r="D346" s="9" t="s">
        <v>1065</v>
      </c>
      <c r="E346" s="9" t="s">
        <v>1065</v>
      </c>
      <c r="F346" s="10" t="s">
        <v>1609</v>
      </c>
      <c r="G346" s="13"/>
      <c r="H346" s="14" t="s">
        <v>1095</v>
      </c>
      <c r="I346" s="9" t="s">
        <v>387</v>
      </c>
      <c r="J346" s="9" t="s">
        <v>1097</v>
      </c>
      <c r="K346" s="8" t="str">
        <f>VLOOKUP(A346,'directorio formulado'!$A$2:$V$289,1,FALSE)</f>
        <v>juezinspejc@justiciamilitar.gov.co</v>
      </c>
    </row>
    <row r="347" spans="1:11" ht="43.5" customHeight="1" x14ac:dyDescent="0.35">
      <c r="A347" s="10" t="s">
        <v>1610</v>
      </c>
      <c r="B347" s="9" t="s">
        <v>1089</v>
      </c>
      <c r="C347" s="9" t="s">
        <v>102</v>
      </c>
      <c r="D347" s="9" t="s">
        <v>1065</v>
      </c>
      <c r="E347" s="9" t="s">
        <v>1065</v>
      </c>
      <c r="F347" s="10" t="s">
        <v>1610</v>
      </c>
      <c r="G347" s="13">
        <v>2420</v>
      </c>
      <c r="H347" s="16" t="s">
        <v>1575</v>
      </c>
      <c r="I347" s="9" t="s">
        <v>388</v>
      </c>
      <c r="J347" s="9" t="s">
        <v>1097</v>
      </c>
      <c r="K347" s="8" t="e">
        <f>VLOOKUP(A347,'directorio formulado'!$A$2:$V$289,1,FALSE)</f>
        <v>#N/A</v>
      </c>
    </row>
    <row r="348" spans="1:11" ht="43.5" customHeight="1" x14ac:dyDescent="0.35">
      <c r="A348" s="10" t="s">
        <v>1612</v>
      </c>
      <c r="B348" s="9" t="s">
        <v>1611</v>
      </c>
      <c r="C348" s="9" t="s">
        <v>103</v>
      </c>
      <c r="D348" s="9" t="s">
        <v>1065</v>
      </c>
      <c r="E348" s="9" t="s">
        <v>1065</v>
      </c>
      <c r="F348" s="10" t="s">
        <v>1612</v>
      </c>
      <c r="G348" s="13">
        <v>2422</v>
      </c>
      <c r="H348" s="9" t="s">
        <v>1575</v>
      </c>
      <c r="I348" s="9" t="s">
        <v>388</v>
      </c>
      <c r="J348" s="9" t="s">
        <v>1097</v>
      </c>
      <c r="K348" s="8" t="str">
        <f>VLOOKUP(A348,'directorio formulado'!$A$2:$V$289,1,FALSE)</f>
        <v xml:space="preserve">fiscal8anteji@justiciamilitar.gov.co </v>
      </c>
    </row>
    <row r="349" spans="1:11" ht="43.5" customHeight="1" x14ac:dyDescent="0.35">
      <c r="A349" s="10" t="s">
        <v>1613</v>
      </c>
      <c r="B349" s="9" t="s">
        <v>1089</v>
      </c>
      <c r="C349" s="9" t="s">
        <v>103</v>
      </c>
      <c r="D349" s="9" t="s">
        <v>1065</v>
      </c>
      <c r="E349" s="9" t="s">
        <v>1065</v>
      </c>
      <c r="F349" s="10" t="s">
        <v>1613</v>
      </c>
      <c r="G349" s="13"/>
      <c r="H349" s="14" t="s">
        <v>1143</v>
      </c>
      <c r="I349" s="14" t="s">
        <v>611</v>
      </c>
      <c r="J349" s="9" t="s">
        <v>1097</v>
      </c>
      <c r="K349" s="8" t="e">
        <f>VLOOKUP(A349,'directorio formulado'!$A$2:$V$289,1,FALSE)</f>
        <v>#N/A</v>
      </c>
    </row>
    <row r="350" spans="1:11" ht="43.5" customHeight="1" x14ac:dyDescent="0.35">
      <c r="A350" s="10" t="s">
        <v>1615</v>
      </c>
      <c r="B350" s="9" t="s">
        <v>1614</v>
      </c>
      <c r="C350" s="9" t="s">
        <v>104</v>
      </c>
      <c r="D350" s="9" t="s">
        <v>1065</v>
      </c>
      <c r="E350" s="9" t="s">
        <v>1065</v>
      </c>
      <c r="F350" s="10" t="s">
        <v>1615</v>
      </c>
      <c r="G350" s="13"/>
      <c r="H350" s="14" t="s">
        <v>1143</v>
      </c>
      <c r="I350" s="14" t="s">
        <v>611</v>
      </c>
      <c r="J350" s="9" t="s">
        <v>1097</v>
      </c>
      <c r="K350" s="8" t="str">
        <f>VLOOKUP(A350,'directorio formulado'!$A$2:$V$289,1,FALSE)</f>
        <v>fiscal9antejd@justiciamilitar.gov.co</v>
      </c>
    </row>
    <row r="351" spans="1:11" ht="43.5" customHeight="1" x14ac:dyDescent="0.35">
      <c r="A351" s="10" t="s">
        <v>1616</v>
      </c>
      <c r="B351" s="9" t="s">
        <v>1089</v>
      </c>
      <c r="C351" s="9" t="s">
        <v>104</v>
      </c>
      <c r="D351" s="9" t="s">
        <v>1065</v>
      </c>
      <c r="E351" s="9" t="s">
        <v>1065</v>
      </c>
      <c r="F351" s="10" t="s">
        <v>1616</v>
      </c>
      <c r="G351" s="13"/>
      <c r="H351" s="14" t="s">
        <v>1143</v>
      </c>
      <c r="I351" s="14" t="s">
        <v>611</v>
      </c>
      <c r="J351" s="9" t="s">
        <v>1097</v>
      </c>
      <c r="K351" s="8" t="e">
        <f>VLOOKUP(A351,'directorio formulado'!$A$2:$V$289,1,FALSE)</f>
        <v>#N/A</v>
      </c>
    </row>
    <row r="352" spans="1:11" ht="43.5" customHeight="1" x14ac:dyDescent="0.35">
      <c r="A352" s="10" t="s">
        <v>1618</v>
      </c>
      <c r="B352" s="9" t="s">
        <v>1617</v>
      </c>
      <c r="C352" s="9" t="s">
        <v>105</v>
      </c>
      <c r="D352" s="9" t="s">
        <v>294</v>
      </c>
      <c r="E352" s="9" t="s">
        <v>295</v>
      </c>
      <c r="F352" s="10" t="s">
        <v>1618</v>
      </c>
      <c r="G352" s="13">
        <v>2604</v>
      </c>
      <c r="H352" s="9" t="s">
        <v>1231</v>
      </c>
      <c r="I352" s="9" t="s">
        <v>389</v>
      </c>
      <c r="J352" s="9" t="s">
        <v>1097</v>
      </c>
      <c r="K352" s="8" t="str">
        <f>VLOOKUP(A352,'directorio formulado'!$A$2:$V$289,1,FALSE)</f>
        <v>juez2debrigada@justiciamilitar.gov.co</v>
      </c>
    </row>
    <row r="353" spans="1:11" ht="43.5" customHeight="1" x14ac:dyDescent="0.35">
      <c r="A353" s="10" t="s">
        <v>1619</v>
      </c>
      <c r="B353" s="9" t="s">
        <v>1089</v>
      </c>
      <c r="C353" s="9" t="s">
        <v>105</v>
      </c>
      <c r="D353" s="9" t="s">
        <v>294</v>
      </c>
      <c r="E353" s="9" t="s">
        <v>295</v>
      </c>
      <c r="F353" s="10" t="s">
        <v>1619</v>
      </c>
      <c r="G353" s="13">
        <v>2605</v>
      </c>
      <c r="H353" s="9" t="s">
        <v>1231</v>
      </c>
      <c r="I353" s="9" t="s">
        <v>389</v>
      </c>
      <c r="J353" s="9" t="s">
        <v>1097</v>
      </c>
      <c r="K353" s="8" t="e">
        <f>VLOOKUP(A353,'directorio formulado'!$A$2:$V$289,1,FALSE)</f>
        <v>#N/A</v>
      </c>
    </row>
    <row r="354" spans="1:11" ht="43.5" customHeight="1" x14ac:dyDescent="0.35">
      <c r="A354" s="10" t="s">
        <v>1619</v>
      </c>
      <c r="B354" s="9" t="s">
        <v>1089</v>
      </c>
      <c r="C354" s="9" t="s">
        <v>105</v>
      </c>
      <c r="D354" s="9" t="s">
        <v>294</v>
      </c>
      <c r="E354" s="9" t="s">
        <v>295</v>
      </c>
      <c r="F354" s="10" t="s">
        <v>1619</v>
      </c>
      <c r="G354" s="13"/>
      <c r="H354" s="9" t="s">
        <v>1620</v>
      </c>
      <c r="I354" s="9" t="s">
        <v>1621</v>
      </c>
      <c r="J354" s="9" t="s">
        <v>1097</v>
      </c>
      <c r="K354" s="8" t="e">
        <f>VLOOKUP(A354,'directorio formulado'!$A$2:$V$289,1,FALSE)</f>
        <v>#N/A</v>
      </c>
    </row>
    <row r="355" spans="1:11" ht="43.5" customHeight="1" x14ac:dyDescent="0.35">
      <c r="A355" s="10" t="s">
        <v>1622</v>
      </c>
      <c r="B355" s="9" t="s">
        <v>1617</v>
      </c>
      <c r="C355" s="9" t="s">
        <v>106</v>
      </c>
      <c r="D355" s="9" t="s">
        <v>54</v>
      </c>
      <c r="E355" s="9" t="s">
        <v>55</v>
      </c>
      <c r="F355" s="10" t="s">
        <v>1622</v>
      </c>
      <c r="G355" s="13"/>
      <c r="H355" s="9" t="s">
        <v>1620</v>
      </c>
      <c r="I355" s="9" t="s">
        <v>1621</v>
      </c>
      <c r="J355" s="9" t="s">
        <v>1097</v>
      </c>
      <c r="K355" s="8" t="str">
        <f>VLOOKUP(A355,'directorio formulado'!$A$2:$V$289,1,FALSE)</f>
        <v>juez3debrigada@justiciamilitar.gov.co</v>
      </c>
    </row>
    <row r="356" spans="1:11" ht="43.5" customHeight="1" x14ac:dyDescent="0.35">
      <c r="A356" s="10" t="s">
        <v>1623</v>
      </c>
      <c r="B356" s="9" t="s">
        <v>1089</v>
      </c>
      <c r="C356" s="9" t="s">
        <v>106</v>
      </c>
      <c r="D356" s="9" t="s">
        <v>54</v>
      </c>
      <c r="E356" s="9" t="s">
        <v>55</v>
      </c>
      <c r="F356" s="10" t="s">
        <v>1623</v>
      </c>
      <c r="G356" s="13"/>
      <c r="H356" s="9" t="s">
        <v>1095</v>
      </c>
      <c r="I356" s="9" t="s">
        <v>618</v>
      </c>
      <c r="J356" s="9" t="s">
        <v>1097</v>
      </c>
      <c r="K356" s="8" t="e">
        <f>VLOOKUP(A356,'directorio formulado'!$A$2:$V$289,1,FALSE)</f>
        <v>#N/A</v>
      </c>
    </row>
    <row r="357" spans="1:11" ht="43.5" customHeight="1" x14ac:dyDescent="0.35">
      <c r="A357" s="10" t="s">
        <v>1624</v>
      </c>
      <c r="B357" s="9" t="s">
        <v>1617</v>
      </c>
      <c r="C357" s="9" t="s">
        <v>107</v>
      </c>
      <c r="D357" s="9" t="s">
        <v>1065</v>
      </c>
      <c r="E357" s="9" t="s">
        <v>1065</v>
      </c>
      <c r="F357" s="10" t="s">
        <v>1624</v>
      </c>
      <c r="G357" s="13"/>
      <c r="H357" s="9" t="s">
        <v>1095</v>
      </c>
      <c r="I357" s="9" t="s">
        <v>618</v>
      </c>
      <c r="J357" s="9" t="s">
        <v>1097</v>
      </c>
      <c r="K357" s="8" t="str">
        <f>VLOOKUP(A357,'directorio formulado'!$A$2:$V$289,1,FALSE)</f>
        <v xml:space="preserve">juez6debrigada@justiciamilitar.gov.co </v>
      </c>
    </row>
    <row r="358" spans="1:11" ht="43.5" customHeight="1" x14ac:dyDescent="0.35">
      <c r="A358" s="10" t="s">
        <v>1625</v>
      </c>
      <c r="B358" s="9" t="s">
        <v>1089</v>
      </c>
      <c r="C358" s="9" t="s">
        <v>107</v>
      </c>
      <c r="D358" s="9" t="s">
        <v>1065</v>
      </c>
      <c r="E358" s="9" t="s">
        <v>1065</v>
      </c>
      <c r="F358" s="10" t="s">
        <v>1625</v>
      </c>
      <c r="G358" s="13">
        <v>2324</v>
      </c>
      <c r="H358" s="9" t="s">
        <v>1223</v>
      </c>
      <c r="I358" s="9" t="s">
        <v>1156</v>
      </c>
      <c r="J358" s="9" t="s">
        <v>1097</v>
      </c>
      <c r="K358" s="8" t="e">
        <f>VLOOKUP(A358,'directorio formulado'!$A$2:$V$289,1,FALSE)</f>
        <v>#N/A</v>
      </c>
    </row>
    <row r="359" spans="1:11" ht="43.5" customHeight="1" x14ac:dyDescent="0.35">
      <c r="A359" s="10" t="s">
        <v>1626</v>
      </c>
      <c r="B359" s="9" t="s">
        <v>1617</v>
      </c>
      <c r="C359" s="9" t="s">
        <v>108</v>
      </c>
      <c r="D359" s="9" t="s">
        <v>58</v>
      </c>
      <c r="E359" s="9" t="s">
        <v>59</v>
      </c>
      <c r="F359" s="10" t="s">
        <v>1626</v>
      </c>
      <c r="G359" s="13">
        <v>2325</v>
      </c>
      <c r="H359" s="9" t="s">
        <v>1223</v>
      </c>
      <c r="I359" s="9" t="s">
        <v>1156</v>
      </c>
      <c r="J359" s="9" t="s">
        <v>1097</v>
      </c>
      <c r="K359" s="8" t="str">
        <f>VLOOKUP(A359,'directorio formulado'!$A$2:$V$289,1,FALSE)</f>
        <v>Juez7deBrigada@justiciamilitar.gov.co</v>
      </c>
    </row>
    <row r="360" spans="1:11" ht="43.5" customHeight="1" x14ac:dyDescent="0.35">
      <c r="A360" s="10" t="s">
        <v>1627</v>
      </c>
      <c r="B360" s="9" t="s">
        <v>1089</v>
      </c>
      <c r="C360" s="9" t="s">
        <v>108</v>
      </c>
      <c r="D360" s="9" t="s">
        <v>58</v>
      </c>
      <c r="E360" s="9" t="s">
        <v>59</v>
      </c>
      <c r="F360" s="10" t="s">
        <v>1627</v>
      </c>
      <c r="G360" s="13">
        <v>1326</v>
      </c>
      <c r="H360" s="9" t="s">
        <v>1066</v>
      </c>
      <c r="I360" s="9" t="s">
        <v>1067</v>
      </c>
      <c r="J360" s="9" t="s">
        <v>1068</v>
      </c>
      <c r="K360" s="8" t="e">
        <f>VLOOKUP(A360,'directorio formulado'!$A$2:$V$289,1,FALSE)</f>
        <v>#N/A</v>
      </c>
    </row>
    <row r="361" spans="1:11" ht="43.5" customHeight="1" x14ac:dyDescent="0.35">
      <c r="A361" s="10" t="s">
        <v>1628</v>
      </c>
      <c r="B361" s="9" t="s">
        <v>1617</v>
      </c>
      <c r="C361" s="9" t="s">
        <v>109</v>
      </c>
      <c r="D361" s="9" t="s">
        <v>296</v>
      </c>
      <c r="E361" s="9" t="s">
        <v>297</v>
      </c>
      <c r="F361" s="10" t="s">
        <v>1628</v>
      </c>
      <c r="G361" s="13">
        <v>1327</v>
      </c>
      <c r="H361" s="9" t="s">
        <v>1066</v>
      </c>
      <c r="I361" s="9" t="s">
        <v>1067</v>
      </c>
      <c r="J361" s="9" t="s">
        <v>1068</v>
      </c>
      <c r="K361" s="8" t="str">
        <f>VLOOKUP(A361,'directorio formulado'!$A$2:$V$289,1,FALSE)</f>
        <v>Juez8deBrigada@justiciamilitar.gov.co</v>
      </c>
    </row>
    <row r="362" spans="1:11" ht="43.5" customHeight="1" x14ac:dyDescent="0.35">
      <c r="A362" s="10" t="s">
        <v>1629</v>
      </c>
      <c r="B362" s="9" t="s">
        <v>1089</v>
      </c>
      <c r="C362" s="9" t="s">
        <v>109</v>
      </c>
      <c r="D362" s="9" t="s">
        <v>296</v>
      </c>
      <c r="E362" s="9" t="s">
        <v>297</v>
      </c>
      <c r="F362" s="10" t="s">
        <v>1629</v>
      </c>
      <c r="G362" s="13">
        <v>1360</v>
      </c>
      <c r="H362" s="9" t="s">
        <v>1066</v>
      </c>
      <c r="I362" s="9" t="s">
        <v>1067</v>
      </c>
      <c r="J362" s="9" t="s">
        <v>1068</v>
      </c>
      <c r="K362" s="8" t="e">
        <f>VLOOKUP(A362,'directorio formulado'!$A$2:$V$289,1,FALSE)</f>
        <v>#N/A</v>
      </c>
    </row>
    <row r="363" spans="1:11" ht="43.5" customHeight="1" x14ac:dyDescent="0.35">
      <c r="A363" s="10" t="s">
        <v>1630</v>
      </c>
      <c r="B363" s="9" t="s">
        <v>1617</v>
      </c>
      <c r="C363" s="9" t="s">
        <v>548</v>
      </c>
      <c r="D363" s="9" t="s">
        <v>347</v>
      </c>
      <c r="E363" s="9" t="s">
        <v>321</v>
      </c>
      <c r="F363" s="10" t="s">
        <v>1630</v>
      </c>
      <c r="G363" s="13">
        <v>1361</v>
      </c>
      <c r="H363" s="9" t="s">
        <v>1066</v>
      </c>
      <c r="I363" s="9" t="s">
        <v>1067</v>
      </c>
      <c r="J363" s="9" t="s">
        <v>1068</v>
      </c>
      <c r="K363" s="8" t="str">
        <f>VLOOKUP(A363,'directorio formulado'!$A$2:$V$289,1,FALSE)</f>
        <v>Juez9deBrigada@justiciamilitar.gov.co</v>
      </c>
    </row>
    <row r="364" spans="1:11" ht="43.5" customHeight="1" x14ac:dyDescent="0.35">
      <c r="A364" s="10" t="s">
        <v>1631</v>
      </c>
      <c r="B364" s="9" t="s">
        <v>1089</v>
      </c>
      <c r="C364" s="9" t="s">
        <v>548</v>
      </c>
      <c r="D364" s="9" t="s">
        <v>347</v>
      </c>
      <c r="E364" s="9" t="s">
        <v>321</v>
      </c>
      <c r="F364" s="10" t="s">
        <v>1631</v>
      </c>
      <c r="G364" s="13">
        <v>2350</v>
      </c>
      <c r="H364" s="9" t="s">
        <v>1384</v>
      </c>
      <c r="I364" s="14" t="s">
        <v>1385</v>
      </c>
      <c r="J364" s="9" t="s">
        <v>1097</v>
      </c>
      <c r="K364" s="8" t="e">
        <f>VLOOKUP(A364,'directorio formulado'!$A$2:$V$289,1,FALSE)</f>
        <v>#N/A</v>
      </c>
    </row>
    <row r="365" spans="1:11" ht="43.5" customHeight="1" x14ac:dyDescent="0.35">
      <c r="A365" s="10" t="s">
        <v>1632</v>
      </c>
      <c r="B365" s="9" t="s">
        <v>1617</v>
      </c>
      <c r="C365" s="9" t="s">
        <v>110</v>
      </c>
      <c r="D365" s="9" t="s">
        <v>298</v>
      </c>
      <c r="E365" s="9" t="s">
        <v>299</v>
      </c>
      <c r="F365" s="10" t="s">
        <v>1632</v>
      </c>
      <c r="G365" s="13">
        <v>2351</v>
      </c>
      <c r="H365" s="9" t="s">
        <v>1384</v>
      </c>
      <c r="I365" s="9" t="s">
        <v>1385</v>
      </c>
      <c r="J365" s="9" t="s">
        <v>1097</v>
      </c>
      <c r="K365" s="8" t="str">
        <f>VLOOKUP(A365,'directorio formulado'!$A$2:$V$289,1,FALSE)</f>
        <v>Juez10deBrigada@justiciamilitar.gov.co</v>
      </c>
    </row>
    <row r="366" spans="1:11" ht="43.5" customHeight="1" x14ac:dyDescent="0.35">
      <c r="A366" s="10" t="s">
        <v>1633</v>
      </c>
      <c r="B366" s="9" t="s">
        <v>1089</v>
      </c>
      <c r="C366" s="9" t="s">
        <v>110</v>
      </c>
      <c r="D366" s="9" t="s">
        <v>298</v>
      </c>
      <c r="E366" s="9" t="s">
        <v>299</v>
      </c>
      <c r="F366" s="10" t="s">
        <v>1633</v>
      </c>
      <c r="G366" s="13">
        <v>2160</v>
      </c>
      <c r="H366" s="9" t="s">
        <v>1634</v>
      </c>
      <c r="I366" s="9" t="s">
        <v>391</v>
      </c>
      <c r="J366" s="9" t="s">
        <v>1097</v>
      </c>
      <c r="K366" s="8" t="e">
        <f>VLOOKUP(A366,'directorio formulado'!$A$2:$V$289,1,FALSE)</f>
        <v>#N/A</v>
      </c>
    </row>
    <row r="367" spans="1:11" ht="43.5" customHeight="1" x14ac:dyDescent="0.35">
      <c r="A367" s="10" t="s">
        <v>1635</v>
      </c>
      <c r="B367" s="9" t="s">
        <v>1617</v>
      </c>
      <c r="C367" s="9" t="s">
        <v>111</v>
      </c>
      <c r="D367" s="9" t="s">
        <v>300</v>
      </c>
      <c r="E367" s="9" t="s">
        <v>301</v>
      </c>
      <c r="F367" s="10" t="s">
        <v>1635</v>
      </c>
      <c r="G367" s="13">
        <v>2161</v>
      </c>
      <c r="H367" s="9" t="s">
        <v>1634</v>
      </c>
      <c r="I367" s="9" t="s">
        <v>391</v>
      </c>
      <c r="J367" s="9" t="s">
        <v>1097</v>
      </c>
      <c r="K367" s="8" t="str">
        <f>VLOOKUP(A367,'directorio formulado'!$A$2:$V$289,1,FALSE)</f>
        <v>Juez12deBrigada@justiciamilitar.gov.co</v>
      </c>
    </row>
    <row r="368" spans="1:11" ht="43.5" customHeight="1" x14ac:dyDescent="0.35">
      <c r="A368" s="10" t="s">
        <v>1636</v>
      </c>
      <c r="B368" s="9" t="s">
        <v>1089</v>
      </c>
      <c r="C368" s="9" t="s">
        <v>111</v>
      </c>
      <c r="D368" s="9" t="s">
        <v>300</v>
      </c>
      <c r="E368" s="9" t="s">
        <v>301</v>
      </c>
      <c r="F368" s="10" t="s">
        <v>1636</v>
      </c>
      <c r="G368" s="13">
        <v>2441</v>
      </c>
      <c r="H368" s="9" t="s">
        <v>1210</v>
      </c>
      <c r="I368" s="9" t="s">
        <v>392</v>
      </c>
      <c r="J368" s="9" t="s">
        <v>1097</v>
      </c>
      <c r="K368" s="8" t="e">
        <f>VLOOKUP(A368,'directorio formulado'!$A$2:$V$289,1,FALSE)</f>
        <v>#N/A</v>
      </c>
    </row>
    <row r="369" spans="1:11" ht="43.5" customHeight="1" x14ac:dyDescent="0.35">
      <c r="A369" s="10" t="s">
        <v>1637</v>
      </c>
      <c r="B369" s="9" t="s">
        <v>1617</v>
      </c>
      <c r="C369" s="9" t="s">
        <v>112</v>
      </c>
      <c r="D369" s="9" t="s">
        <v>347</v>
      </c>
      <c r="E369" s="9" t="s">
        <v>321</v>
      </c>
      <c r="F369" s="10" t="s">
        <v>1637</v>
      </c>
      <c r="G369" s="13">
        <v>2242</v>
      </c>
      <c r="H369" s="9" t="s">
        <v>1210</v>
      </c>
      <c r="I369" s="9" t="s">
        <v>392</v>
      </c>
      <c r="J369" s="9" t="s">
        <v>1097</v>
      </c>
      <c r="K369" s="8" t="str">
        <f>VLOOKUP(A369,'directorio formulado'!$A$2:$V$289,1,FALSE)</f>
        <v>Juez15deBrigada@justiciamilitar.gov.co</v>
      </c>
    </row>
    <row r="370" spans="1:11" ht="43.5" customHeight="1" x14ac:dyDescent="0.35">
      <c r="A370" s="10" t="s">
        <v>1638</v>
      </c>
      <c r="B370" s="18" t="s">
        <v>1089</v>
      </c>
      <c r="C370" s="9" t="s">
        <v>112</v>
      </c>
      <c r="D370" s="9" t="s">
        <v>347</v>
      </c>
      <c r="E370" s="9" t="s">
        <v>321</v>
      </c>
      <c r="F370" s="10" t="s">
        <v>1638</v>
      </c>
      <c r="G370" s="13">
        <v>2606</v>
      </c>
      <c r="H370" s="9" t="s">
        <v>1515</v>
      </c>
      <c r="I370" s="9" t="s">
        <v>638</v>
      </c>
      <c r="J370" s="9" t="s">
        <v>1097</v>
      </c>
      <c r="K370" s="8" t="e">
        <f>VLOOKUP(A370,'directorio formulado'!$A$2:$V$289,1,FALSE)</f>
        <v>#N/A</v>
      </c>
    </row>
    <row r="371" spans="1:11" ht="43.5" customHeight="1" x14ac:dyDescent="0.35">
      <c r="A371" s="10" t="s">
        <v>1640</v>
      </c>
      <c r="B371" s="9" t="s">
        <v>1639</v>
      </c>
      <c r="C371" s="9" t="s">
        <v>113</v>
      </c>
      <c r="D371" s="9" t="s">
        <v>348</v>
      </c>
      <c r="E371" s="9" t="s">
        <v>349</v>
      </c>
      <c r="F371" s="10" t="s">
        <v>1640</v>
      </c>
      <c r="G371" s="13">
        <v>2607</v>
      </c>
      <c r="H371" s="9" t="s">
        <v>1515</v>
      </c>
      <c r="I371" s="9" t="s">
        <v>638</v>
      </c>
      <c r="J371" s="9" t="s">
        <v>1097</v>
      </c>
      <c r="K371" s="8" t="str">
        <f>VLOOKUP(A371,'directorio formulado'!$A$2:$V$289,1,FALSE)</f>
        <v>Fiscal12anteJB@justiciamilitar.gov.co</v>
      </c>
    </row>
    <row r="372" spans="1:11" ht="43.5" customHeight="1" x14ac:dyDescent="0.35">
      <c r="A372" s="10" t="s">
        <v>1641</v>
      </c>
      <c r="B372" s="9" t="s">
        <v>1089</v>
      </c>
      <c r="C372" s="9" t="s">
        <v>113</v>
      </c>
      <c r="D372" s="9" t="s">
        <v>348</v>
      </c>
      <c r="E372" s="9" t="s">
        <v>349</v>
      </c>
      <c r="F372" s="10" t="s">
        <v>1641</v>
      </c>
      <c r="G372" s="13">
        <v>2506</v>
      </c>
      <c r="H372" s="9" t="s">
        <v>1642</v>
      </c>
      <c r="I372" s="9" t="s">
        <v>393</v>
      </c>
      <c r="J372" s="9" t="s">
        <v>1097</v>
      </c>
      <c r="K372" s="8" t="e">
        <f>VLOOKUP(A372,'directorio formulado'!$A$2:$V$289,1,FALSE)</f>
        <v>#N/A</v>
      </c>
    </row>
    <row r="373" spans="1:11" ht="43.5" customHeight="1" x14ac:dyDescent="0.35">
      <c r="A373" s="10" t="s">
        <v>1643</v>
      </c>
      <c r="B373" s="9" t="s">
        <v>1639</v>
      </c>
      <c r="C373" s="9" t="s">
        <v>114</v>
      </c>
      <c r="D373" s="9" t="s">
        <v>300</v>
      </c>
      <c r="E373" s="9" t="s">
        <v>301</v>
      </c>
      <c r="F373" s="10" t="s">
        <v>1643</v>
      </c>
      <c r="G373" s="13">
        <v>2507</v>
      </c>
      <c r="H373" s="9" t="s">
        <v>1642</v>
      </c>
      <c r="I373" s="9" t="s">
        <v>393</v>
      </c>
      <c r="J373" s="9" t="s">
        <v>1097</v>
      </c>
      <c r="K373" s="8" t="str">
        <f>VLOOKUP(A373,'directorio formulado'!$A$2:$V$289,1,FALSE)</f>
        <v>Fiscal15anteJBri@justiciamilitar.gov.co</v>
      </c>
    </row>
    <row r="374" spans="1:11" ht="43.5" customHeight="1" x14ac:dyDescent="0.35">
      <c r="A374" s="10" t="s">
        <v>1644</v>
      </c>
      <c r="B374" s="9" t="s">
        <v>1089</v>
      </c>
      <c r="C374" s="9" t="s">
        <v>114</v>
      </c>
      <c r="D374" s="9" t="s">
        <v>300</v>
      </c>
      <c r="E374" s="9" t="s">
        <v>301</v>
      </c>
      <c r="F374" s="10" t="s">
        <v>1644</v>
      </c>
      <c r="G374" s="13">
        <v>2550</v>
      </c>
      <c r="H374" s="9" t="s">
        <v>1518</v>
      </c>
      <c r="I374" s="9" t="s">
        <v>394</v>
      </c>
      <c r="J374" s="9" t="s">
        <v>1097</v>
      </c>
      <c r="K374" s="8" t="e">
        <f>VLOOKUP(A374,'directorio formulado'!$A$2:$V$289,1,FALSE)</f>
        <v>#N/A</v>
      </c>
    </row>
    <row r="375" spans="1:11" ht="43.5" customHeight="1" x14ac:dyDescent="0.35">
      <c r="A375" s="10" t="s">
        <v>366</v>
      </c>
      <c r="B375" s="9" t="s">
        <v>1639</v>
      </c>
      <c r="C375" s="9" t="s">
        <v>115</v>
      </c>
      <c r="D375" s="9" t="s">
        <v>294</v>
      </c>
      <c r="E375" s="9" t="s">
        <v>295</v>
      </c>
      <c r="F375" s="10" t="s">
        <v>366</v>
      </c>
      <c r="G375" s="13">
        <v>2551</v>
      </c>
      <c r="H375" s="9" t="s">
        <v>1518</v>
      </c>
      <c r="I375" s="9" t="s">
        <v>394</v>
      </c>
      <c r="J375" s="9" t="s">
        <v>1097</v>
      </c>
      <c r="K375" s="8" t="str">
        <f>VLOOKUP(A375,'directorio formulado'!$A$2:$V$289,1,FALSE)</f>
        <v>Fiscal16anteJB@justiciamilitar.gov.co</v>
      </c>
    </row>
    <row r="376" spans="1:11" ht="43.5" customHeight="1" x14ac:dyDescent="0.35">
      <c r="A376" s="10" t="s">
        <v>1645</v>
      </c>
      <c r="B376" s="9" t="s">
        <v>1089</v>
      </c>
      <c r="C376" s="9" t="s">
        <v>115</v>
      </c>
      <c r="D376" s="9" t="s">
        <v>294</v>
      </c>
      <c r="E376" s="9" t="s">
        <v>295</v>
      </c>
      <c r="F376" s="10" t="s">
        <v>1645</v>
      </c>
      <c r="G376" s="13">
        <v>2358</v>
      </c>
      <c r="H376" s="9" t="s">
        <v>1505</v>
      </c>
      <c r="I376" s="9" t="s">
        <v>1588</v>
      </c>
      <c r="J376" s="9" t="s">
        <v>1097</v>
      </c>
      <c r="K376" s="8" t="e">
        <f>VLOOKUP(A376,'directorio formulado'!$A$2:$V$289,1,FALSE)</f>
        <v>#N/A</v>
      </c>
    </row>
    <row r="377" spans="1:11" ht="43.5" customHeight="1" x14ac:dyDescent="0.35">
      <c r="A377" s="10" t="s">
        <v>4</v>
      </c>
      <c r="B377" s="9" t="s">
        <v>1639</v>
      </c>
      <c r="C377" s="9" t="s">
        <v>116</v>
      </c>
      <c r="D377" s="9" t="s">
        <v>304</v>
      </c>
      <c r="E377" s="9" t="s">
        <v>305</v>
      </c>
      <c r="F377" s="10" t="s">
        <v>4</v>
      </c>
      <c r="G377" s="13">
        <v>2359</v>
      </c>
      <c r="H377" s="9" t="s">
        <v>1505</v>
      </c>
      <c r="I377" s="9" t="s">
        <v>1588</v>
      </c>
      <c r="J377" s="9" t="s">
        <v>1097</v>
      </c>
      <c r="K377" s="8" t="str">
        <f>VLOOKUP(A377,'directorio formulado'!$A$2:$V$289,1,FALSE)</f>
        <v>Fiscal17anteJB@justiciamilitar.gov.co</v>
      </c>
    </row>
    <row r="378" spans="1:11" ht="43.5" customHeight="1" x14ac:dyDescent="0.35">
      <c r="A378" s="10" t="s">
        <v>1646</v>
      </c>
      <c r="B378" s="9" t="s">
        <v>1089</v>
      </c>
      <c r="C378" s="9" t="s">
        <v>116</v>
      </c>
      <c r="D378" s="9" t="s">
        <v>304</v>
      </c>
      <c r="E378" s="9" t="s">
        <v>305</v>
      </c>
      <c r="F378" s="10" t="s">
        <v>1646</v>
      </c>
      <c r="G378" s="13">
        <v>2468</v>
      </c>
      <c r="H378" s="9" t="s">
        <v>1364</v>
      </c>
      <c r="I378" s="9" t="s">
        <v>99</v>
      </c>
      <c r="J378" s="9" t="s">
        <v>1097</v>
      </c>
      <c r="K378" s="8" t="e">
        <f>VLOOKUP(A378,'directorio formulado'!$A$2:$V$289,1,FALSE)</f>
        <v>#N/A</v>
      </c>
    </row>
    <row r="379" spans="1:11" ht="43.5" customHeight="1" x14ac:dyDescent="0.35">
      <c r="A379" s="10" t="s">
        <v>1647</v>
      </c>
      <c r="B379" s="9" t="s">
        <v>1639</v>
      </c>
      <c r="C379" s="9" t="s">
        <v>117</v>
      </c>
      <c r="D379" s="9" t="s">
        <v>58</v>
      </c>
      <c r="E379" s="9" t="s">
        <v>59</v>
      </c>
      <c r="F379" s="10" t="s">
        <v>1647</v>
      </c>
      <c r="G379" s="13">
        <v>2469</v>
      </c>
      <c r="H379" s="9" t="s">
        <v>1364</v>
      </c>
      <c r="I379" s="9" t="s">
        <v>99</v>
      </c>
      <c r="J379" s="9" t="s">
        <v>1097</v>
      </c>
      <c r="K379" s="8" t="str">
        <f>VLOOKUP(A379,'directorio formulado'!$A$2:$V$289,1,FALSE)</f>
        <v>Fiscal19anteJB@justiciamilitar.gov.co</v>
      </c>
    </row>
    <row r="380" spans="1:11" ht="43.5" customHeight="1" x14ac:dyDescent="0.35">
      <c r="A380" s="10" t="s">
        <v>1648</v>
      </c>
      <c r="B380" s="9" t="s">
        <v>1089</v>
      </c>
      <c r="C380" s="9" t="s">
        <v>117</v>
      </c>
      <c r="D380" s="9" t="s">
        <v>58</v>
      </c>
      <c r="E380" s="9" t="s">
        <v>59</v>
      </c>
      <c r="F380" s="10" t="s">
        <v>1648</v>
      </c>
      <c r="G380" s="13">
        <v>2608</v>
      </c>
      <c r="H380" s="9" t="s">
        <v>1231</v>
      </c>
      <c r="I380" s="9" t="s">
        <v>1232</v>
      </c>
      <c r="J380" s="9" t="s">
        <v>1097</v>
      </c>
      <c r="K380" s="8" t="e">
        <f>VLOOKUP(A380,'directorio formulado'!$A$2:$V$289,1,FALSE)</f>
        <v>#N/A</v>
      </c>
    </row>
    <row r="381" spans="1:11" ht="43.5" customHeight="1" x14ac:dyDescent="0.35">
      <c r="A381" s="10" t="s">
        <v>5</v>
      </c>
      <c r="B381" s="9" t="s">
        <v>1639</v>
      </c>
      <c r="C381" s="9" t="s">
        <v>118</v>
      </c>
      <c r="D381" s="9" t="s">
        <v>296</v>
      </c>
      <c r="E381" s="9" t="s">
        <v>297</v>
      </c>
      <c r="F381" s="10" t="s">
        <v>5</v>
      </c>
      <c r="G381" s="13">
        <v>2609</v>
      </c>
      <c r="H381" s="9" t="s">
        <v>1231</v>
      </c>
      <c r="I381" s="9" t="s">
        <v>396</v>
      </c>
      <c r="J381" s="9" t="s">
        <v>1097</v>
      </c>
      <c r="K381" s="8" t="str">
        <f>VLOOKUP(A381,'directorio formulado'!$A$2:$V$289,1,FALSE)</f>
        <v>Fiscal21anteJB@justiciamilitar.gov.co</v>
      </c>
    </row>
    <row r="382" spans="1:11" ht="43.5" customHeight="1" x14ac:dyDescent="0.35">
      <c r="A382" s="10" t="s">
        <v>1649</v>
      </c>
      <c r="B382" s="9" t="s">
        <v>1089</v>
      </c>
      <c r="C382" s="9" t="s">
        <v>118</v>
      </c>
      <c r="D382" s="9" t="s">
        <v>296</v>
      </c>
      <c r="E382" s="9" t="s">
        <v>297</v>
      </c>
      <c r="F382" s="10" t="s">
        <v>1649</v>
      </c>
      <c r="G382" s="13">
        <v>2152</v>
      </c>
      <c r="H382" s="9" t="s">
        <v>1439</v>
      </c>
      <c r="I382" s="9" t="s">
        <v>1440</v>
      </c>
      <c r="J382" s="9" t="s">
        <v>1097</v>
      </c>
      <c r="K382" s="8" t="e">
        <f>VLOOKUP(A382,'directorio formulado'!$A$2:$V$289,1,FALSE)</f>
        <v>#N/A</v>
      </c>
    </row>
    <row r="383" spans="1:11" ht="43.5" customHeight="1" x14ac:dyDescent="0.35">
      <c r="A383" s="10" t="s">
        <v>1649</v>
      </c>
      <c r="B383" s="9" t="s">
        <v>1089</v>
      </c>
      <c r="C383" s="9" t="s">
        <v>118</v>
      </c>
      <c r="D383" s="9" t="s">
        <v>296</v>
      </c>
      <c r="E383" s="9" t="s">
        <v>297</v>
      </c>
      <c r="F383" s="10" t="s">
        <v>1649</v>
      </c>
      <c r="G383" s="13">
        <v>2153</v>
      </c>
      <c r="H383" s="9" t="s">
        <v>1439</v>
      </c>
      <c r="I383" s="9" t="s">
        <v>1440</v>
      </c>
      <c r="J383" s="9" t="s">
        <v>1097</v>
      </c>
      <c r="K383" s="8" t="e">
        <f>VLOOKUP(A383,'directorio formulado'!$A$2:$V$289,1,FALSE)</f>
        <v>#N/A</v>
      </c>
    </row>
    <row r="384" spans="1:11" ht="43.5" customHeight="1" x14ac:dyDescent="0.35">
      <c r="A384" s="10" t="s">
        <v>1650</v>
      </c>
      <c r="B384" s="9" t="s">
        <v>1639</v>
      </c>
      <c r="C384" s="9" t="s">
        <v>119</v>
      </c>
      <c r="D384" s="9" t="s">
        <v>307</v>
      </c>
      <c r="E384" s="9" t="s">
        <v>308</v>
      </c>
      <c r="F384" s="10" t="s">
        <v>1650</v>
      </c>
      <c r="G384" s="13">
        <v>2170</v>
      </c>
      <c r="H384" s="9" t="s">
        <v>1213</v>
      </c>
      <c r="I384" s="9" t="s">
        <v>1214</v>
      </c>
      <c r="J384" s="9" t="s">
        <v>1097</v>
      </c>
      <c r="K384" s="8" t="str">
        <f>VLOOKUP(A384,'directorio formulado'!$A$2:$V$289,1,FALSE)</f>
        <v>Fiscal22anteJB@justiciamilitar.gov.co</v>
      </c>
    </row>
    <row r="385" spans="1:11" ht="43.5" customHeight="1" x14ac:dyDescent="0.35">
      <c r="A385" s="10" t="s">
        <v>1651</v>
      </c>
      <c r="B385" s="9" t="s">
        <v>1089</v>
      </c>
      <c r="C385" s="9" t="s">
        <v>119</v>
      </c>
      <c r="D385" s="9" t="s">
        <v>307</v>
      </c>
      <c r="E385" s="9" t="s">
        <v>308</v>
      </c>
      <c r="F385" s="10" t="s">
        <v>1651</v>
      </c>
      <c r="G385" s="13">
        <v>2171</v>
      </c>
      <c r="H385" s="9" t="s">
        <v>1213</v>
      </c>
      <c r="I385" s="9" t="s">
        <v>1214</v>
      </c>
      <c r="J385" s="9" t="s">
        <v>1097</v>
      </c>
      <c r="K385" s="8" t="e">
        <f>VLOOKUP(A385,'directorio formulado'!$A$2:$V$289,1,FALSE)</f>
        <v>#N/A</v>
      </c>
    </row>
    <row r="386" spans="1:11" ht="43.5" customHeight="1" x14ac:dyDescent="0.35">
      <c r="A386" s="10" t="s">
        <v>1652</v>
      </c>
      <c r="B386" s="9" t="s">
        <v>1639</v>
      </c>
      <c r="C386" s="9" t="s">
        <v>120</v>
      </c>
      <c r="D386" s="9" t="s">
        <v>309</v>
      </c>
      <c r="E386" s="9" t="s">
        <v>310</v>
      </c>
      <c r="F386" s="10" t="s">
        <v>1652</v>
      </c>
      <c r="G386" s="13"/>
      <c r="H386" s="14" t="s">
        <v>1095</v>
      </c>
      <c r="I386" s="9" t="s">
        <v>387</v>
      </c>
      <c r="J386" s="9" t="s">
        <v>1097</v>
      </c>
      <c r="K386" s="8" t="str">
        <f>VLOOKUP(A386,'directorio formulado'!$A$2:$V$289,1,FALSE)</f>
        <v>Fiscal23anteJB@justiciamilitar.gov.co</v>
      </c>
    </row>
    <row r="387" spans="1:11" ht="43.5" customHeight="1" x14ac:dyDescent="0.35">
      <c r="A387" s="10" t="s">
        <v>1653</v>
      </c>
      <c r="B387" s="9" t="s">
        <v>1089</v>
      </c>
      <c r="C387" s="9" t="s">
        <v>120</v>
      </c>
      <c r="D387" s="9" t="s">
        <v>309</v>
      </c>
      <c r="E387" s="9" t="s">
        <v>310</v>
      </c>
      <c r="F387" s="10" t="s">
        <v>1653</v>
      </c>
      <c r="G387" s="13"/>
      <c r="H387" s="14" t="s">
        <v>1095</v>
      </c>
      <c r="I387" s="9" t="s">
        <v>387</v>
      </c>
      <c r="J387" s="9" t="s">
        <v>1068</v>
      </c>
      <c r="K387" s="8" t="e">
        <f>VLOOKUP(A387,'directorio formulado'!$A$2:$V$289,1,FALSE)</f>
        <v>#N/A</v>
      </c>
    </row>
    <row r="388" spans="1:11" ht="43.5" customHeight="1" x14ac:dyDescent="0.35">
      <c r="A388" s="10" t="s">
        <v>6</v>
      </c>
      <c r="B388" s="9" t="s">
        <v>1639</v>
      </c>
      <c r="C388" s="9" t="s">
        <v>121</v>
      </c>
      <c r="D388" s="9" t="s">
        <v>66</v>
      </c>
      <c r="E388" s="9" t="s">
        <v>67</v>
      </c>
      <c r="F388" s="10" t="s">
        <v>6</v>
      </c>
      <c r="G388" s="13"/>
      <c r="H388" s="9" t="s">
        <v>1634</v>
      </c>
      <c r="I388" s="9" t="s">
        <v>1217</v>
      </c>
      <c r="J388" s="9" t="s">
        <v>1068</v>
      </c>
      <c r="K388" s="8" t="str">
        <f>VLOOKUP(A388,'directorio formulado'!$A$2:$V$289,1,FALSE)</f>
        <v>Fiscal24anteJB@justiciamilitar.gov.co</v>
      </c>
    </row>
    <row r="389" spans="1:11" ht="43.5" customHeight="1" x14ac:dyDescent="0.35">
      <c r="A389" s="10" t="s">
        <v>1654</v>
      </c>
      <c r="B389" s="9" t="s">
        <v>1089</v>
      </c>
      <c r="C389" s="9" t="s">
        <v>121</v>
      </c>
      <c r="D389" s="9" t="s">
        <v>66</v>
      </c>
      <c r="E389" s="9" t="s">
        <v>67</v>
      </c>
      <c r="F389" s="10" t="s">
        <v>1654</v>
      </c>
      <c r="G389" s="13"/>
      <c r="H389" s="9" t="s">
        <v>1634</v>
      </c>
      <c r="I389" s="9" t="s">
        <v>1217</v>
      </c>
      <c r="J389" s="9" t="s">
        <v>1068</v>
      </c>
      <c r="K389" s="8" t="e">
        <f>VLOOKUP(A389,'directorio formulado'!$A$2:$V$289,1,FALSE)</f>
        <v>#N/A</v>
      </c>
    </row>
    <row r="390" spans="1:11" ht="43.5" customHeight="1" x14ac:dyDescent="0.35">
      <c r="A390" s="10" t="s">
        <v>1655</v>
      </c>
      <c r="B390" s="9" t="s">
        <v>1639</v>
      </c>
      <c r="C390" s="9" t="s">
        <v>122</v>
      </c>
      <c r="D390" s="9" t="s">
        <v>294</v>
      </c>
      <c r="E390" s="9" t="s">
        <v>295</v>
      </c>
      <c r="F390" s="10" t="s">
        <v>1655</v>
      </c>
      <c r="G390" s="13">
        <v>2208</v>
      </c>
      <c r="H390" s="9" t="s">
        <v>1656</v>
      </c>
      <c r="I390" s="9" t="s">
        <v>1657</v>
      </c>
      <c r="J390" s="9" t="s">
        <v>1068</v>
      </c>
      <c r="K390" s="8" t="str">
        <f>VLOOKUP(A390,'directorio formulado'!$A$2:$V$289,1,FALSE)</f>
        <v>Fiscal25anteJB@justiciamilitar.gov.co</v>
      </c>
    </row>
    <row r="391" spans="1:11" ht="43.5" customHeight="1" x14ac:dyDescent="0.35">
      <c r="A391" s="10" t="s">
        <v>1658</v>
      </c>
      <c r="B391" s="9" t="s">
        <v>1089</v>
      </c>
      <c r="C391" s="9" t="s">
        <v>122</v>
      </c>
      <c r="D391" s="9" t="s">
        <v>294</v>
      </c>
      <c r="E391" s="9" t="s">
        <v>295</v>
      </c>
      <c r="F391" s="10" t="s">
        <v>1658</v>
      </c>
      <c r="G391" s="13">
        <v>2209</v>
      </c>
      <c r="H391" s="9" t="s">
        <v>1656</v>
      </c>
      <c r="I391" s="9" t="s">
        <v>1657</v>
      </c>
      <c r="J391" s="9" t="s">
        <v>1068</v>
      </c>
      <c r="K391" s="8" t="e">
        <f>VLOOKUP(A391,'directorio formulado'!$A$2:$V$289,1,FALSE)</f>
        <v>#N/A</v>
      </c>
    </row>
    <row r="392" spans="1:11" ht="43.5" customHeight="1" x14ac:dyDescent="0.35">
      <c r="A392" s="10" t="s">
        <v>1659</v>
      </c>
      <c r="B392" s="9" t="s">
        <v>1639</v>
      </c>
      <c r="C392" s="9" t="s">
        <v>124</v>
      </c>
      <c r="D392" s="9" t="s">
        <v>1065</v>
      </c>
      <c r="E392" s="9" t="s">
        <v>1065</v>
      </c>
      <c r="F392" s="10" t="s">
        <v>1659</v>
      </c>
      <c r="G392" s="13">
        <v>2210</v>
      </c>
      <c r="H392" s="9" t="s">
        <v>1660</v>
      </c>
      <c r="I392" s="9" t="s">
        <v>400</v>
      </c>
      <c r="J392" s="9" t="s">
        <v>1097</v>
      </c>
      <c r="K392" s="8" t="str">
        <f>VLOOKUP(A392,'directorio formulado'!$A$2:$V$289,1,FALSE)</f>
        <v>Fiscal28anteJB@justiciamilitar.gov.co</v>
      </c>
    </row>
    <row r="393" spans="1:11" ht="43.5" customHeight="1" x14ac:dyDescent="0.35">
      <c r="A393" s="10" t="s">
        <v>1661</v>
      </c>
      <c r="B393" s="9" t="s">
        <v>1089</v>
      </c>
      <c r="C393" s="9" t="s">
        <v>124</v>
      </c>
      <c r="D393" s="9" t="s">
        <v>1065</v>
      </c>
      <c r="E393" s="9" t="s">
        <v>1065</v>
      </c>
      <c r="F393" s="10" t="s">
        <v>1661</v>
      </c>
      <c r="G393" s="13">
        <v>2211</v>
      </c>
      <c r="H393" s="9" t="s">
        <v>1660</v>
      </c>
      <c r="I393" s="9" t="s">
        <v>400</v>
      </c>
      <c r="J393" s="9" t="s">
        <v>1097</v>
      </c>
      <c r="K393" s="8" t="e">
        <f>VLOOKUP(A393,'directorio formulado'!$A$2:$V$289,1,FALSE)</f>
        <v>#N/A</v>
      </c>
    </row>
    <row r="394" spans="1:11" ht="43.5" customHeight="1" x14ac:dyDescent="0.35">
      <c r="A394" s="10" t="s">
        <v>1662</v>
      </c>
      <c r="B394" s="9" t="s">
        <v>1639</v>
      </c>
      <c r="C394" s="9" t="s">
        <v>125</v>
      </c>
      <c r="D394" s="9" t="s">
        <v>1065</v>
      </c>
      <c r="E394" s="9" t="s">
        <v>1065</v>
      </c>
      <c r="F394" s="10" t="s">
        <v>1662</v>
      </c>
      <c r="G394" s="13">
        <v>2212</v>
      </c>
      <c r="H394" s="14" t="s">
        <v>1405</v>
      </c>
      <c r="I394" s="14" t="s">
        <v>1663</v>
      </c>
      <c r="J394" s="9" t="s">
        <v>1097</v>
      </c>
      <c r="K394" s="8" t="str">
        <f>VLOOKUP(A394,'directorio formulado'!$A$2:$V$289,1,FALSE)</f>
        <v>Fiscal29anteJB@justiciamilitar.gov.co</v>
      </c>
    </row>
    <row r="395" spans="1:11" ht="43.5" customHeight="1" x14ac:dyDescent="0.35">
      <c r="A395" s="10" t="s">
        <v>1664</v>
      </c>
      <c r="B395" s="9" t="s">
        <v>1089</v>
      </c>
      <c r="C395" s="9" t="s">
        <v>125</v>
      </c>
      <c r="D395" s="9" t="s">
        <v>1065</v>
      </c>
      <c r="E395" s="9" t="s">
        <v>1065</v>
      </c>
      <c r="F395" s="10" t="s">
        <v>1664</v>
      </c>
      <c r="G395" s="13">
        <v>2213</v>
      </c>
      <c r="H395" s="14" t="s">
        <v>1405</v>
      </c>
      <c r="I395" s="14" t="s">
        <v>1663</v>
      </c>
      <c r="J395" s="9" t="s">
        <v>1097</v>
      </c>
      <c r="K395" s="8" t="e">
        <f>VLOOKUP(A395,'directorio formulado'!$A$2:$V$289,1,FALSE)</f>
        <v>#N/A</v>
      </c>
    </row>
    <row r="396" spans="1:11" ht="43.5" customHeight="1" x14ac:dyDescent="0.35">
      <c r="A396" s="10" t="s">
        <v>1666</v>
      </c>
      <c r="B396" s="9" t="s">
        <v>1665</v>
      </c>
      <c r="C396" s="9" t="s">
        <v>127</v>
      </c>
      <c r="D396" s="9" t="s">
        <v>302</v>
      </c>
      <c r="E396" s="9" t="s">
        <v>303</v>
      </c>
      <c r="F396" s="10" t="s">
        <v>1666</v>
      </c>
      <c r="G396" s="13"/>
      <c r="H396" s="9" t="s">
        <v>1667</v>
      </c>
      <c r="I396" s="9" t="s">
        <v>639</v>
      </c>
      <c r="J396" s="9" t="s">
        <v>1097</v>
      </c>
      <c r="K396" s="8" t="str">
        <f>VLOOKUP(A396,'directorio formulado'!$A$2:$V$289,1,FALSE)</f>
        <v>Juez6deIPM@justiciamilitar.gov.co</v>
      </c>
    </row>
    <row r="397" spans="1:11" ht="43.5" customHeight="1" x14ac:dyDescent="0.35">
      <c r="A397" s="10" t="s">
        <v>1668</v>
      </c>
      <c r="B397" s="9" t="s">
        <v>1089</v>
      </c>
      <c r="C397" s="9" t="s">
        <v>127</v>
      </c>
      <c r="D397" s="9" t="s">
        <v>302</v>
      </c>
      <c r="E397" s="9" t="s">
        <v>303</v>
      </c>
      <c r="F397" s="10" t="s">
        <v>1668</v>
      </c>
      <c r="G397" s="13"/>
      <c r="H397" s="9" t="s">
        <v>1667</v>
      </c>
      <c r="I397" s="9" t="s">
        <v>1669</v>
      </c>
      <c r="J397" s="9" t="s">
        <v>1097</v>
      </c>
      <c r="K397" s="8" t="e">
        <f>VLOOKUP(A397,'directorio formulado'!$A$2:$V$289,1,FALSE)</f>
        <v>#N/A</v>
      </c>
    </row>
    <row r="398" spans="1:11" ht="43.5" customHeight="1" x14ac:dyDescent="0.35">
      <c r="A398" s="10" t="s">
        <v>368</v>
      </c>
      <c r="B398" s="9" t="s">
        <v>1665</v>
      </c>
      <c r="C398" s="9" t="s">
        <v>128</v>
      </c>
      <c r="D398" s="9" t="s">
        <v>312</v>
      </c>
      <c r="E398" s="9" t="s">
        <v>313</v>
      </c>
      <c r="F398" s="10" t="s">
        <v>368</v>
      </c>
      <c r="G398" s="9" t="s">
        <v>1670</v>
      </c>
      <c r="H398" s="9" t="s">
        <v>1670</v>
      </c>
      <c r="I398" s="9" t="s">
        <v>1670</v>
      </c>
      <c r="J398" s="9" t="s">
        <v>1097</v>
      </c>
      <c r="K398" s="8" t="str">
        <f>VLOOKUP(A398,'directorio formulado'!$A$2:$V$289,1,FALSE)</f>
        <v>Juez7deIPM@justiciamilitar.gov.co</v>
      </c>
    </row>
    <row r="399" spans="1:11" ht="43.5" customHeight="1" x14ac:dyDescent="0.35">
      <c r="A399" s="10" t="s">
        <v>1671</v>
      </c>
      <c r="B399" s="9" t="s">
        <v>1089</v>
      </c>
      <c r="C399" s="9" t="s">
        <v>128</v>
      </c>
      <c r="D399" s="9" t="s">
        <v>312</v>
      </c>
      <c r="E399" s="9" t="s">
        <v>313</v>
      </c>
      <c r="F399" s="10" t="s">
        <v>1671</v>
      </c>
      <c r="G399" s="13">
        <v>2216</v>
      </c>
      <c r="H399" s="14" t="s">
        <v>1137</v>
      </c>
      <c r="I399" s="14" t="s">
        <v>600</v>
      </c>
      <c r="J399" s="9" t="s">
        <v>1097</v>
      </c>
      <c r="K399" s="8" t="e">
        <f>VLOOKUP(A399,'directorio formulado'!$A$2:$V$289,1,FALSE)</f>
        <v>#N/A</v>
      </c>
    </row>
    <row r="400" spans="1:11" ht="43.5" customHeight="1" x14ac:dyDescent="0.35">
      <c r="A400" s="10" t="s">
        <v>1672</v>
      </c>
      <c r="B400" s="9" t="s">
        <v>1665</v>
      </c>
      <c r="C400" s="9" t="s">
        <v>129</v>
      </c>
      <c r="D400" s="9" t="s">
        <v>314</v>
      </c>
      <c r="E400" s="9" t="s">
        <v>308</v>
      </c>
      <c r="F400" s="10" t="s">
        <v>1672</v>
      </c>
      <c r="G400" s="13">
        <v>2217</v>
      </c>
      <c r="H400" s="14" t="s">
        <v>1137</v>
      </c>
      <c r="I400" s="14" t="s">
        <v>600</v>
      </c>
      <c r="J400" s="9" t="s">
        <v>1097</v>
      </c>
      <c r="K400" s="8" t="str">
        <f>VLOOKUP(A400,'directorio formulado'!$A$2:$V$289,1,FALSE)</f>
        <v>Juez8deIPM@justiciamilitar.gov.co</v>
      </c>
    </row>
    <row r="401" spans="1:11" ht="43.5" customHeight="1" x14ac:dyDescent="0.35">
      <c r="A401" s="10" t="s">
        <v>1673</v>
      </c>
      <c r="B401" s="9" t="s">
        <v>1089</v>
      </c>
      <c r="C401" s="9" t="s">
        <v>129</v>
      </c>
      <c r="D401" s="9" t="s">
        <v>314</v>
      </c>
      <c r="E401" s="9" t="s">
        <v>308</v>
      </c>
      <c r="F401" s="10" t="s">
        <v>1673</v>
      </c>
      <c r="G401" s="13">
        <v>2218</v>
      </c>
      <c r="H401" s="9" t="s">
        <v>1139</v>
      </c>
      <c r="I401" s="9" t="s">
        <v>1411</v>
      </c>
      <c r="J401" s="9" t="s">
        <v>1068</v>
      </c>
      <c r="K401" s="8" t="e">
        <f>VLOOKUP(A401,'directorio formulado'!$A$2:$V$289,1,FALSE)</f>
        <v>#N/A</v>
      </c>
    </row>
    <row r="402" spans="1:11" ht="43.5" customHeight="1" x14ac:dyDescent="0.35">
      <c r="A402" s="10" t="s">
        <v>1674</v>
      </c>
      <c r="B402" s="9" t="s">
        <v>1665</v>
      </c>
      <c r="C402" s="9" t="s">
        <v>130</v>
      </c>
      <c r="D402" s="9" t="s">
        <v>64</v>
      </c>
      <c r="E402" s="9" t="s">
        <v>65</v>
      </c>
      <c r="F402" s="10" t="s">
        <v>1674</v>
      </c>
      <c r="G402" s="13">
        <v>2219</v>
      </c>
      <c r="H402" s="9" t="s">
        <v>1139</v>
      </c>
      <c r="I402" s="9" t="s">
        <v>1411</v>
      </c>
      <c r="J402" s="9" t="s">
        <v>1068</v>
      </c>
      <c r="K402" s="8" t="str">
        <f>VLOOKUP(A402,'directorio formulado'!$A$2:$V$289,1,FALSE)</f>
        <v>Juez9deIPM@justiciamilitar.gov.co</v>
      </c>
    </row>
    <row r="403" spans="1:11" ht="43.5" customHeight="1" x14ac:dyDescent="0.35">
      <c r="A403" s="10" t="s">
        <v>1675</v>
      </c>
      <c r="B403" s="9" t="s">
        <v>1089</v>
      </c>
      <c r="C403" s="9" t="s">
        <v>130</v>
      </c>
      <c r="D403" s="9" t="s">
        <v>64</v>
      </c>
      <c r="E403" s="9" t="s">
        <v>65</v>
      </c>
      <c r="F403" s="10" t="s">
        <v>1675</v>
      </c>
      <c r="G403" s="13"/>
      <c r="H403" s="9" t="s">
        <v>1149</v>
      </c>
      <c r="I403" s="14" t="s">
        <v>1150</v>
      </c>
      <c r="J403" s="9" t="s">
        <v>1097</v>
      </c>
      <c r="K403" s="8" t="e">
        <f>VLOOKUP(A403,'directorio formulado'!$A$2:$V$289,1,FALSE)</f>
        <v>#N/A</v>
      </c>
    </row>
    <row r="404" spans="1:11" ht="43.5" customHeight="1" x14ac:dyDescent="0.35">
      <c r="A404" s="10" t="s">
        <v>1676</v>
      </c>
      <c r="B404" s="9" t="s">
        <v>1665</v>
      </c>
      <c r="C404" s="9" t="s">
        <v>131</v>
      </c>
      <c r="D404" s="9" t="s">
        <v>315</v>
      </c>
      <c r="E404" s="9" t="s">
        <v>316</v>
      </c>
      <c r="F404" s="10" t="s">
        <v>1676</v>
      </c>
      <c r="G404" s="13">
        <v>2221</v>
      </c>
      <c r="H404" s="9" t="s">
        <v>1149</v>
      </c>
      <c r="I404" s="14" t="s">
        <v>1150</v>
      </c>
      <c r="J404" s="9" t="s">
        <v>1097</v>
      </c>
      <c r="K404" s="8" t="str">
        <f>VLOOKUP(A404,'directorio formulado'!$A$2:$V$289,1,FALSE)</f>
        <v>Juez10deIPM@justiciamilitar.gov.co</v>
      </c>
    </row>
    <row r="405" spans="1:11" ht="43.5" customHeight="1" x14ac:dyDescent="0.35">
      <c r="A405" s="10" t="s">
        <v>1677</v>
      </c>
      <c r="B405" s="9" t="s">
        <v>1089</v>
      </c>
      <c r="C405" s="9" t="s">
        <v>131</v>
      </c>
      <c r="D405" s="9" t="s">
        <v>315</v>
      </c>
      <c r="E405" s="9" t="s">
        <v>316</v>
      </c>
      <c r="F405" s="10" t="s">
        <v>1677</v>
      </c>
      <c r="G405" s="13">
        <v>2220</v>
      </c>
      <c r="H405" s="9" t="s">
        <v>1419</v>
      </c>
      <c r="I405" s="9" t="s">
        <v>630</v>
      </c>
      <c r="J405" s="9" t="s">
        <v>1097</v>
      </c>
      <c r="K405" s="8" t="e">
        <f>VLOOKUP(A405,'directorio formulado'!$A$2:$V$289,1,FALSE)</f>
        <v>#N/A</v>
      </c>
    </row>
    <row r="406" spans="1:11" ht="43.5" customHeight="1" x14ac:dyDescent="0.35">
      <c r="A406" s="10" t="s">
        <v>1678</v>
      </c>
      <c r="B406" s="9" t="s">
        <v>1665</v>
      </c>
      <c r="C406" s="9" t="s">
        <v>133</v>
      </c>
      <c r="D406" s="9" t="s">
        <v>298</v>
      </c>
      <c r="E406" s="9" t="s">
        <v>299</v>
      </c>
      <c r="F406" s="10" t="s">
        <v>1678</v>
      </c>
      <c r="G406" s="13">
        <v>2221</v>
      </c>
      <c r="H406" s="9" t="s">
        <v>1419</v>
      </c>
      <c r="I406" s="9" t="s">
        <v>630</v>
      </c>
      <c r="J406" s="9" t="s">
        <v>1097</v>
      </c>
      <c r="K406" s="8" t="e">
        <f>VLOOKUP(A406,'directorio formulado'!$A$2:$V$289,1,FALSE)</f>
        <v>#N/A</v>
      </c>
    </row>
    <row r="407" spans="1:11" ht="43.5" customHeight="1" x14ac:dyDescent="0.35">
      <c r="A407" s="10" t="s">
        <v>1679</v>
      </c>
      <c r="B407" s="9" t="s">
        <v>1089</v>
      </c>
      <c r="C407" s="9" t="s">
        <v>133</v>
      </c>
      <c r="D407" s="9" t="s">
        <v>298</v>
      </c>
      <c r="E407" s="9" t="s">
        <v>299</v>
      </c>
      <c r="F407" s="10" t="s">
        <v>1679</v>
      </c>
      <c r="G407" s="13">
        <v>2326</v>
      </c>
      <c r="H407" s="9" t="s">
        <v>1095</v>
      </c>
      <c r="I407" s="14" t="s">
        <v>1096</v>
      </c>
      <c r="J407" s="9" t="s">
        <v>1097</v>
      </c>
      <c r="K407" s="8" t="e">
        <f>VLOOKUP(A407,'directorio formulado'!$A$2:$V$289,1,FALSE)</f>
        <v>#N/A</v>
      </c>
    </row>
    <row r="408" spans="1:11" ht="43.5" customHeight="1" x14ac:dyDescent="0.35">
      <c r="A408" s="10" t="s">
        <v>1680</v>
      </c>
      <c r="B408" s="9" t="s">
        <v>1089</v>
      </c>
      <c r="C408" s="9" t="s">
        <v>134</v>
      </c>
      <c r="D408" s="9" t="s">
        <v>91</v>
      </c>
      <c r="E408" s="9" t="s">
        <v>55</v>
      </c>
      <c r="F408" s="10" t="s">
        <v>1680</v>
      </c>
      <c r="G408" s="13">
        <v>2327</v>
      </c>
      <c r="H408" s="9" t="s">
        <v>1095</v>
      </c>
      <c r="I408" s="14" t="s">
        <v>1096</v>
      </c>
      <c r="J408" s="9" t="s">
        <v>1097</v>
      </c>
      <c r="K408" s="8" t="str">
        <f>VLOOKUP(A408,'directorio formulado'!$A$2:$V$289,1,FALSE)</f>
        <v>sjjuez14deipm@justiciamilitar.gov.co</v>
      </c>
    </row>
    <row r="409" spans="1:11" ht="43.5" customHeight="1" x14ac:dyDescent="0.35">
      <c r="A409" s="10" t="s">
        <v>1681</v>
      </c>
      <c r="B409" s="9" t="s">
        <v>1665</v>
      </c>
      <c r="C409" s="9" t="s">
        <v>135</v>
      </c>
      <c r="D409" s="9" t="s">
        <v>307</v>
      </c>
      <c r="E409" s="9" t="s">
        <v>308</v>
      </c>
      <c r="F409" s="10" t="s">
        <v>1681</v>
      </c>
      <c r="G409" s="13">
        <v>2328</v>
      </c>
      <c r="H409" s="9" t="s">
        <v>1223</v>
      </c>
      <c r="I409" s="9" t="s">
        <v>1156</v>
      </c>
      <c r="J409" s="9" t="s">
        <v>1097</v>
      </c>
      <c r="K409" s="8" t="str">
        <f>VLOOKUP(A409,'directorio formulado'!$A$2:$V$289,1,FALSE)</f>
        <v>Juez15deIPM@justiciamilitar.gov.co</v>
      </c>
    </row>
    <row r="410" spans="1:11" ht="43.5" customHeight="1" x14ac:dyDescent="0.35">
      <c r="A410" s="10" t="s">
        <v>1682</v>
      </c>
      <c r="B410" s="9" t="s">
        <v>1089</v>
      </c>
      <c r="C410" s="9" t="s">
        <v>135</v>
      </c>
      <c r="D410" s="9" t="s">
        <v>307</v>
      </c>
      <c r="E410" s="9" t="s">
        <v>308</v>
      </c>
      <c r="F410" s="10" t="s">
        <v>1682</v>
      </c>
      <c r="G410" s="13">
        <v>2329</v>
      </c>
      <c r="H410" s="9" t="s">
        <v>1223</v>
      </c>
      <c r="I410" s="9" t="s">
        <v>1156</v>
      </c>
      <c r="J410" s="9" t="s">
        <v>1097</v>
      </c>
      <c r="K410" s="8" t="e">
        <f>VLOOKUP(A410,'directorio formulado'!$A$2:$V$289,1,FALSE)</f>
        <v>#N/A</v>
      </c>
    </row>
    <row r="411" spans="1:11" ht="43.5" customHeight="1" x14ac:dyDescent="0.35">
      <c r="A411" s="10" t="s">
        <v>1683</v>
      </c>
      <c r="B411" s="9" t="s">
        <v>1665</v>
      </c>
      <c r="C411" s="9" t="s">
        <v>136</v>
      </c>
      <c r="D411" s="9" t="s">
        <v>317</v>
      </c>
      <c r="E411" s="9" t="s">
        <v>310</v>
      </c>
      <c r="F411" s="10" t="s">
        <v>1683</v>
      </c>
      <c r="G411" s="13">
        <v>2502</v>
      </c>
      <c r="H411" s="14" t="s">
        <v>1095</v>
      </c>
      <c r="I411" s="14" t="s">
        <v>598</v>
      </c>
      <c r="J411" s="9" t="s">
        <v>1097</v>
      </c>
      <c r="K411" s="8" t="str">
        <f>VLOOKUP(A411,'directorio formulado'!$A$2:$V$289,1,FALSE)</f>
        <v>Juez16deIPM@justiciamilitar.gov.co</v>
      </c>
    </row>
    <row r="412" spans="1:11" ht="43.5" customHeight="1" x14ac:dyDescent="0.35">
      <c r="A412" s="10" t="s">
        <v>1684</v>
      </c>
      <c r="B412" s="9" t="s">
        <v>1089</v>
      </c>
      <c r="C412" s="9" t="s">
        <v>136</v>
      </c>
      <c r="D412" s="9" t="s">
        <v>317</v>
      </c>
      <c r="E412" s="9" t="s">
        <v>310</v>
      </c>
      <c r="F412" s="10" t="s">
        <v>1684</v>
      </c>
      <c r="G412" s="13">
        <v>2503</v>
      </c>
      <c r="H412" s="14" t="s">
        <v>1095</v>
      </c>
      <c r="I412" s="14" t="s">
        <v>598</v>
      </c>
      <c r="J412" s="9" t="s">
        <v>1097</v>
      </c>
      <c r="K412" s="8" t="e">
        <f>VLOOKUP(A412,'directorio formulado'!$A$2:$V$289,1,FALSE)</f>
        <v>#N/A</v>
      </c>
    </row>
    <row r="413" spans="1:11" ht="43.5" customHeight="1" x14ac:dyDescent="0.35">
      <c r="A413" s="10" t="s">
        <v>1685</v>
      </c>
      <c r="B413" s="9" t="s">
        <v>1665</v>
      </c>
      <c r="C413" s="9" t="s">
        <v>137</v>
      </c>
      <c r="D413" s="9" t="s">
        <v>318</v>
      </c>
      <c r="E413" s="9" t="s">
        <v>319</v>
      </c>
      <c r="F413" s="10" t="s">
        <v>1685</v>
      </c>
      <c r="G413" s="13"/>
      <c r="H413" s="14" t="s">
        <v>1095</v>
      </c>
      <c r="I413" s="9" t="s">
        <v>387</v>
      </c>
      <c r="J413" s="9" t="s">
        <v>1097</v>
      </c>
      <c r="K413" s="8" t="str">
        <f>VLOOKUP(A413,'directorio formulado'!$A$2:$V$289,1,FALSE)</f>
        <v>Juez17deIPM@justiciamilitar.gov.co</v>
      </c>
    </row>
    <row r="414" spans="1:11" ht="43.5" customHeight="1" x14ac:dyDescent="0.35">
      <c r="A414" s="10" t="s">
        <v>1686</v>
      </c>
      <c r="B414" s="9" t="s">
        <v>1089</v>
      </c>
      <c r="C414" s="9" t="s">
        <v>137</v>
      </c>
      <c r="D414" s="9" t="s">
        <v>318</v>
      </c>
      <c r="E414" s="9" t="s">
        <v>319</v>
      </c>
      <c r="F414" s="10" t="s">
        <v>1686</v>
      </c>
      <c r="G414" s="13"/>
      <c r="H414" s="14" t="s">
        <v>1095</v>
      </c>
      <c r="I414" s="9" t="s">
        <v>387</v>
      </c>
      <c r="J414" s="9" t="s">
        <v>1097</v>
      </c>
      <c r="K414" s="8" t="e">
        <f>VLOOKUP(A414,'directorio formulado'!$A$2:$V$289,1,FALSE)</f>
        <v>#N/A</v>
      </c>
    </row>
    <row r="415" spans="1:11" ht="43.5" customHeight="1" x14ac:dyDescent="0.35">
      <c r="A415" s="10" t="s">
        <v>7</v>
      </c>
      <c r="B415" s="9" t="s">
        <v>1665</v>
      </c>
      <c r="C415" s="9" t="s">
        <v>138</v>
      </c>
      <c r="D415" s="9" t="s">
        <v>304</v>
      </c>
      <c r="E415" s="9" t="s">
        <v>305</v>
      </c>
      <c r="F415" s="10" t="s">
        <v>7</v>
      </c>
      <c r="G415" s="13">
        <v>2314</v>
      </c>
      <c r="H415" s="9" t="s">
        <v>1481</v>
      </c>
      <c r="I415" s="9" t="s">
        <v>403</v>
      </c>
      <c r="J415" s="9" t="s">
        <v>1097</v>
      </c>
      <c r="K415" s="8" t="str">
        <f>VLOOKUP(A415,'directorio formulado'!$A$2:$V$289,1,FALSE)</f>
        <v>Juez18deIPM@justiciamilitar.gov.co</v>
      </c>
    </row>
    <row r="416" spans="1:11" ht="43.5" customHeight="1" x14ac:dyDescent="0.35">
      <c r="A416" s="10" t="s">
        <v>1687</v>
      </c>
      <c r="B416" s="9" t="s">
        <v>1089</v>
      </c>
      <c r="C416" s="9" t="s">
        <v>138</v>
      </c>
      <c r="D416" s="9" t="s">
        <v>304</v>
      </c>
      <c r="E416" s="9" t="s">
        <v>305</v>
      </c>
      <c r="F416" s="10" t="s">
        <v>1687</v>
      </c>
      <c r="G416" s="13">
        <v>2315</v>
      </c>
      <c r="H416" s="9" t="s">
        <v>1481</v>
      </c>
      <c r="I416" s="9" t="s">
        <v>403</v>
      </c>
      <c r="J416" s="9" t="s">
        <v>1097</v>
      </c>
      <c r="K416" s="8" t="e">
        <f>VLOOKUP(A416,'directorio formulado'!$A$2:$V$289,1,FALSE)</f>
        <v>#N/A</v>
      </c>
    </row>
    <row r="417" spans="1:11" ht="43.5" customHeight="1" x14ac:dyDescent="0.35">
      <c r="A417" s="10" t="s">
        <v>369</v>
      </c>
      <c r="B417" s="9" t="s">
        <v>1665</v>
      </c>
      <c r="C417" s="9" t="s">
        <v>139</v>
      </c>
      <c r="D417" s="9" t="s">
        <v>302</v>
      </c>
      <c r="E417" s="9" t="s">
        <v>303</v>
      </c>
      <c r="F417" s="10" t="s">
        <v>369</v>
      </c>
      <c r="G417" s="13">
        <v>2302</v>
      </c>
      <c r="H417" s="9" t="s">
        <v>1656</v>
      </c>
      <c r="I417" s="9" t="s">
        <v>640</v>
      </c>
      <c r="J417" s="9" t="s">
        <v>1097</v>
      </c>
      <c r="K417" s="8" t="str">
        <f>VLOOKUP(A417,'directorio formulado'!$A$2:$V$289,1,FALSE)</f>
        <v>juez20deipm@justiciamilitar.gov.co</v>
      </c>
    </row>
    <row r="418" spans="1:11" ht="43.5" customHeight="1" x14ac:dyDescent="0.35">
      <c r="A418" s="10" t="s">
        <v>1688</v>
      </c>
      <c r="B418" s="9" t="s">
        <v>1089</v>
      </c>
      <c r="C418" s="9" t="s">
        <v>139</v>
      </c>
      <c r="D418" s="9" t="s">
        <v>302</v>
      </c>
      <c r="E418" s="9" t="s">
        <v>303</v>
      </c>
      <c r="F418" s="10" t="s">
        <v>1688</v>
      </c>
      <c r="G418" s="13">
        <v>2303</v>
      </c>
      <c r="H418" s="9" t="s">
        <v>1656</v>
      </c>
      <c r="I418" s="9" t="s">
        <v>640</v>
      </c>
      <c r="J418" s="9" t="s">
        <v>1097</v>
      </c>
      <c r="K418" s="8" t="e">
        <f>VLOOKUP(A418,'directorio formulado'!$A$2:$V$289,1,FALSE)</f>
        <v>#N/A</v>
      </c>
    </row>
    <row r="419" spans="1:11" ht="43.5" customHeight="1" x14ac:dyDescent="0.35">
      <c r="A419" s="10" t="s">
        <v>1689</v>
      </c>
      <c r="B419" s="9" t="s">
        <v>1665</v>
      </c>
      <c r="C419" s="9" t="s">
        <v>141</v>
      </c>
      <c r="D419" s="9" t="s">
        <v>322</v>
      </c>
      <c r="E419" s="9" t="s">
        <v>297</v>
      </c>
      <c r="F419" s="10" t="s">
        <v>1689</v>
      </c>
      <c r="G419" s="13"/>
      <c r="H419" s="9" t="s">
        <v>1522</v>
      </c>
      <c r="I419" s="9" t="s">
        <v>404</v>
      </c>
      <c r="J419" s="9" t="s">
        <v>1097</v>
      </c>
      <c r="K419" s="8" t="str">
        <f>VLOOKUP(A419,'directorio formulado'!$A$2:$V$289,1,FALSE)</f>
        <v>Juez24deIPM@justiciamilitar.gov.co</v>
      </c>
    </row>
    <row r="420" spans="1:11" ht="43.5" customHeight="1" x14ac:dyDescent="0.35">
      <c r="A420" s="10" t="s">
        <v>1690</v>
      </c>
      <c r="B420" s="9" t="s">
        <v>1089</v>
      </c>
      <c r="C420" s="9" t="s">
        <v>141</v>
      </c>
      <c r="D420" s="9" t="s">
        <v>322</v>
      </c>
      <c r="E420" s="9" t="s">
        <v>297</v>
      </c>
      <c r="F420" s="10" t="s">
        <v>1690</v>
      </c>
      <c r="G420" s="13"/>
      <c r="H420" s="9" t="s">
        <v>1522</v>
      </c>
      <c r="I420" s="9" t="s">
        <v>404</v>
      </c>
      <c r="J420" s="9" t="s">
        <v>1097</v>
      </c>
      <c r="K420" s="8" t="e">
        <f>VLOOKUP(A420,'directorio formulado'!$A$2:$V$289,1,FALSE)</f>
        <v>#N/A</v>
      </c>
    </row>
    <row r="421" spans="1:11" ht="43.5" customHeight="1" x14ac:dyDescent="0.35">
      <c r="A421" s="10" t="s">
        <v>1691</v>
      </c>
      <c r="B421" s="9" t="s">
        <v>1665</v>
      </c>
      <c r="C421" s="9" t="s">
        <v>143</v>
      </c>
      <c r="D421" s="9" t="s">
        <v>595</v>
      </c>
      <c r="E421" s="9" t="s">
        <v>313</v>
      </c>
      <c r="F421" s="10" t="s">
        <v>1691</v>
      </c>
      <c r="G421" s="13">
        <v>2222</v>
      </c>
      <c r="H421" s="9" t="s">
        <v>1206</v>
      </c>
      <c r="I421" s="9" t="s">
        <v>612</v>
      </c>
      <c r="J421" s="9" t="s">
        <v>1097</v>
      </c>
      <c r="K421" s="8" t="str">
        <f>VLOOKUP(A421,'directorio formulado'!$A$2:$V$289,1,FALSE)</f>
        <v>Juez26deIPM@justiciamilitar.gov.co</v>
      </c>
    </row>
    <row r="422" spans="1:11" ht="43.5" customHeight="1" x14ac:dyDescent="0.35">
      <c r="A422" s="10" t="s">
        <v>1692</v>
      </c>
      <c r="B422" s="9" t="s">
        <v>1089</v>
      </c>
      <c r="C422" s="9" t="s">
        <v>143</v>
      </c>
      <c r="D422" s="9" t="s">
        <v>595</v>
      </c>
      <c r="E422" s="9" t="s">
        <v>313</v>
      </c>
      <c r="F422" s="10" t="s">
        <v>1692</v>
      </c>
      <c r="G422" s="13">
        <v>2224</v>
      </c>
      <c r="H422" s="9" t="s">
        <v>1095</v>
      </c>
      <c r="I422" s="9" t="s">
        <v>641</v>
      </c>
      <c r="J422" s="9" t="s">
        <v>1097</v>
      </c>
      <c r="K422" s="8" t="e">
        <f>VLOOKUP(A422,'directorio formulado'!$A$2:$V$289,1,FALSE)</f>
        <v>#N/A</v>
      </c>
    </row>
    <row r="423" spans="1:11" ht="43.5" customHeight="1" x14ac:dyDescent="0.35">
      <c r="A423" s="10" t="s">
        <v>1693</v>
      </c>
      <c r="B423" s="9" t="s">
        <v>1665</v>
      </c>
      <c r="C423" s="9" t="s">
        <v>145</v>
      </c>
      <c r="D423" s="9" t="s">
        <v>325</v>
      </c>
      <c r="E423" s="9" t="s">
        <v>297</v>
      </c>
      <c r="F423" s="10" t="s">
        <v>1693</v>
      </c>
      <c r="G423" s="13">
        <v>2225</v>
      </c>
      <c r="H423" s="9" t="s">
        <v>1095</v>
      </c>
      <c r="I423" s="9" t="s">
        <v>641</v>
      </c>
      <c r="J423" s="9" t="s">
        <v>1097</v>
      </c>
      <c r="K423" s="8" t="str">
        <f>VLOOKUP(A423,'directorio formulado'!$A$2:$V$289,1,FALSE)</f>
        <v>Juez28deIPM@justiciamilitar.gov.co</v>
      </c>
    </row>
    <row r="424" spans="1:11" ht="43.5" customHeight="1" x14ac:dyDescent="0.35">
      <c r="A424" s="10" t="s">
        <v>1694</v>
      </c>
      <c r="B424" s="9" t="s">
        <v>1089</v>
      </c>
      <c r="C424" s="9" t="s">
        <v>145</v>
      </c>
      <c r="D424" s="9" t="s">
        <v>325</v>
      </c>
      <c r="E424" s="9" t="s">
        <v>297</v>
      </c>
      <c r="F424" s="10" t="s">
        <v>1694</v>
      </c>
      <c r="G424" s="13">
        <v>2226</v>
      </c>
      <c r="H424" s="14" t="s">
        <v>1213</v>
      </c>
      <c r="I424" s="9" t="s">
        <v>1214</v>
      </c>
      <c r="J424" s="9" t="s">
        <v>1068</v>
      </c>
      <c r="K424" s="8" t="e">
        <f>VLOOKUP(A424,'directorio formulado'!$A$2:$V$289,1,FALSE)</f>
        <v>#N/A</v>
      </c>
    </row>
    <row r="425" spans="1:11" ht="43.5" customHeight="1" x14ac:dyDescent="0.35">
      <c r="A425" s="10" t="s">
        <v>9</v>
      </c>
      <c r="B425" s="9" t="s">
        <v>1665</v>
      </c>
      <c r="C425" s="9" t="s">
        <v>146</v>
      </c>
      <c r="D425" s="9" t="s">
        <v>296</v>
      </c>
      <c r="E425" s="9" t="s">
        <v>297</v>
      </c>
      <c r="F425" s="10" t="s">
        <v>9</v>
      </c>
      <c r="G425" s="13">
        <v>2227</v>
      </c>
      <c r="H425" s="9" t="s">
        <v>1213</v>
      </c>
      <c r="I425" s="9" t="s">
        <v>1214</v>
      </c>
      <c r="J425" s="9" t="s">
        <v>1068</v>
      </c>
      <c r="K425" s="8" t="str">
        <f>VLOOKUP(A425,'directorio formulado'!$A$2:$V$289,1,FALSE)</f>
        <v>Juez30deIPM@justiciamilitar.gov.co</v>
      </c>
    </row>
    <row r="426" spans="1:11" ht="43.5" customHeight="1" x14ac:dyDescent="0.35">
      <c r="A426" s="10" t="s">
        <v>1695</v>
      </c>
      <c r="B426" s="9" t="s">
        <v>1089</v>
      </c>
      <c r="C426" s="9" t="s">
        <v>146</v>
      </c>
      <c r="D426" s="9" t="s">
        <v>296</v>
      </c>
      <c r="E426" s="9" t="s">
        <v>297</v>
      </c>
      <c r="F426" s="10" t="s">
        <v>1695</v>
      </c>
      <c r="G426" s="13">
        <v>2600</v>
      </c>
      <c r="H426" s="9" t="s">
        <v>1696</v>
      </c>
      <c r="I426" s="9" t="s">
        <v>405</v>
      </c>
      <c r="J426" s="9" t="s">
        <v>1068</v>
      </c>
      <c r="K426" s="8" t="e">
        <f>VLOOKUP(A426,'directorio formulado'!$A$2:$V$289,1,FALSE)</f>
        <v>#N/A</v>
      </c>
    </row>
    <row r="427" spans="1:11" ht="43.5" customHeight="1" x14ac:dyDescent="0.35">
      <c r="A427" s="10" t="s">
        <v>1697</v>
      </c>
      <c r="B427" s="9" t="s">
        <v>1665</v>
      </c>
      <c r="C427" s="9" t="s">
        <v>147</v>
      </c>
      <c r="D427" s="9" t="s">
        <v>347</v>
      </c>
      <c r="E427" s="9" t="s">
        <v>321</v>
      </c>
      <c r="F427" s="10" t="s">
        <v>1697</v>
      </c>
      <c r="G427" s="13"/>
      <c r="H427" s="9" t="s">
        <v>1696</v>
      </c>
      <c r="I427" s="9" t="s">
        <v>405</v>
      </c>
      <c r="J427" s="9" t="s">
        <v>1068</v>
      </c>
      <c r="K427" s="8" t="str">
        <f>VLOOKUP(A427,'directorio formulado'!$A$2:$V$289,1,FALSE)</f>
        <v>Juez31deIPM@justiciamilitar.gov.co</v>
      </c>
    </row>
    <row r="428" spans="1:11" ht="43.5" customHeight="1" x14ac:dyDescent="0.35">
      <c r="A428" s="10" t="s">
        <v>1698</v>
      </c>
      <c r="B428" s="9" t="s">
        <v>1089</v>
      </c>
      <c r="C428" s="9" t="s">
        <v>147</v>
      </c>
      <c r="D428" s="9" t="s">
        <v>347</v>
      </c>
      <c r="E428" s="9" t="s">
        <v>321</v>
      </c>
      <c r="F428" s="10" t="s">
        <v>1698</v>
      </c>
      <c r="G428" s="13">
        <v>2360</v>
      </c>
      <c r="H428" s="9" t="s">
        <v>1505</v>
      </c>
      <c r="I428" s="9" t="s">
        <v>1506</v>
      </c>
      <c r="J428" s="9" t="s">
        <v>1068</v>
      </c>
      <c r="K428" s="8" t="str">
        <f>VLOOKUP(A428,'directorio formulado'!$A$2:$V$289,1,FALSE)</f>
        <v>sjjuez32deipm@justiciamilitar.gov.co</v>
      </c>
    </row>
    <row r="429" spans="1:11" ht="43.5" customHeight="1" x14ac:dyDescent="0.35">
      <c r="A429" s="10" t="s">
        <v>1699</v>
      </c>
      <c r="B429" s="9" t="s">
        <v>1665</v>
      </c>
      <c r="C429" s="9" t="s">
        <v>149</v>
      </c>
      <c r="D429" s="9" t="s">
        <v>54</v>
      </c>
      <c r="E429" s="9" t="s">
        <v>55</v>
      </c>
      <c r="F429" s="10" t="s">
        <v>1699</v>
      </c>
      <c r="G429" s="13">
        <v>2361</v>
      </c>
      <c r="H429" s="9" t="s">
        <v>1505</v>
      </c>
      <c r="I429" s="9" t="s">
        <v>1506</v>
      </c>
      <c r="J429" s="9" t="s">
        <v>1097</v>
      </c>
      <c r="K429" s="8" t="str">
        <f>VLOOKUP(A429,'directorio formulado'!$A$2:$V$289,1,FALSE)</f>
        <v>Juez33deIPM@justiciamilitar.gov.co</v>
      </c>
    </row>
    <row r="430" spans="1:11" ht="43.5" customHeight="1" x14ac:dyDescent="0.35">
      <c r="A430" s="10" t="s">
        <v>1700</v>
      </c>
      <c r="B430" s="9" t="s">
        <v>1089</v>
      </c>
      <c r="C430" s="9" t="s">
        <v>149</v>
      </c>
      <c r="D430" s="9" t="s">
        <v>54</v>
      </c>
      <c r="E430" s="9" t="s">
        <v>55</v>
      </c>
      <c r="F430" s="10" t="s">
        <v>1700</v>
      </c>
      <c r="G430" s="13">
        <v>2300</v>
      </c>
      <c r="H430" s="9" t="s">
        <v>1227</v>
      </c>
      <c r="I430" s="9" t="s">
        <v>1701</v>
      </c>
      <c r="J430" s="9" t="s">
        <v>1097</v>
      </c>
      <c r="K430" s="8" t="e">
        <f>VLOOKUP(A430,'directorio formulado'!$A$2:$V$289,1,FALSE)</f>
        <v>#N/A</v>
      </c>
    </row>
    <row r="431" spans="1:11" ht="43.5" customHeight="1" x14ac:dyDescent="0.35">
      <c r="A431" s="10" t="s">
        <v>11</v>
      </c>
      <c r="B431" s="9" t="s">
        <v>1665</v>
      </c>
      <c r="C431" s="9" t="s">
        <v>150</v>
      </c>
      <c r="D431" s="9" t="s">
        <v>294</v>
      </c>
      <c r="E431" s="9" t="s">
        <v>295</v>
      </c>
      <c r="F431" s="10" t="s">
        <v>11</v>
      </c>
      <c r="G431" s="13">
        <v>2301</v>
      </c>
      <c r="H431" s="9" t="s">
        <v>1227</v>
      </c>
      <c r="I431" s="9" t="s">
        <v>1701</v>
      </c>
      <c r="J431" s="9" t="s">
        <v>1097</v>
      </c>
      <c r="K431" s="8" t="str">
        <f>VLOOKUP(A431,'directorio formulado'!$A$2:$V$289,1,FALSE)</f>
        <v>Juez34deIPM@justiciamilitar.gov.co</v>
      </c>
    </row>
    <row r="432" spans="1:11" ht="43.5" customHeight="1" x14ac:dyDescent="0.35">
      <c r="A432" s="10" t="s">
        <v>1702</v>
      </c>
      <c r="B432" s="9" t="s">
        <v>1089</v>
      </c>
      <c r="C432" s="9" t="s">
        <v>150</v>
      </c>
      <c r="D432" s="9" t="s">
        <v>294</v>
      </c>
      <c r="E432" s="9" t="s">
        <v>295</v>
      </c>
      <c r="F432" s="10" t="s">
        <v>1702</v>
      </c>
      <c r="G432" s="13">
        <v>2301</v>
      </c>
      <c r="H432" s="9" t="s">
        <v>1227</v>
      </c>
      <c r="I432" s="9" t="s">
        <v>1701</v>
      </c>
      <c r="J432" s="9" t="s">
        <v>1097</v>
      </c>
      <c r="K432" s="8" t="e">
        <f>VLOOKUP(A432,'directorio formulado'!$A$2:$V$289,1,FALSE)</f>
        <v>#N/A</v>
      </c>
    </row>
    <row r="433" spans="1:11" ht="43.5" customHeight="1" x14ac:dyDescent="0.35">
      <c r="A433" s="10" t="s">
        <v>1703</v>
      </c>
      <c r="B433" s="9" t="s">
        <v>1665</v>
      </c>
      <c r="C433" s="9" t="s">
        <v>151</v>
      </c>
      <c r="D433" s="9" t="s">
        <v>62</v>
      </c>
      <c r="E433" s="9" t="s">
        <v>63</v>
      </c>
      <c r="F433" s="10" t="s">
        <v>1703</v>
      </c>
      <c r="G433" s="13"/>
      <c r="H433" s="9" t="s">
        <v>1497</v>
      </c>
      <c r="I433" s="9" t="s">
        <v>408</v>
      </c>
      <c r="J433" s="9" t="s">
        <v>1097</v>
      </c>
      <c r="K433" s="8" t="str">
        <f>VLOOKUP(A433,'directorio formulado'!$A$2:$V$289,1,FALSE)</f>
        <v>Juez35deIPM@justiciamilitar.gov.co</v>
      </c>
    </row>
    <row r="434" spans="1:11" ht="43.5" customHeight="1" x14ac:dyDescent="0.35">
      <c r="A434" s="10" t="s">
        <v>1704</v>
      </c>
      <c r="B434" s="9" t="s">
        <v>1089</v>
      </c>
      <c r="C434" s="9" t="s">
        <v>151</v>
      </c>
      <c r="D434" s="9" t="s">
        <v>62</v>
      </c>
      <c r="E434" s="9" t="s">
        <v>63</v>
      </c>
      <c r="F434" s="10" t="s">
        <v>1704</v>
      </c>
      <c r="G434" s="13"/>
      <c r="H434" s="9" t="s">
        <v>1497</v>
      </c>
      <c r="I434" s="9" t="s">
        <v>408</v>
      </c>
      <c r="J434" s="9" t="s">
        <v>1097</v>
      </c>
      <c r="K434" s="8" t="e">
        <f>VLOOKUP(A434,'directorio formulado'!$A$2:$V$289,1,FALSE)</f>
        <v>#N/A</v>
      </c>
    </row>
    <row r="435" spans="1:11" ht="43.5" customHeight="1" x14ac:dyDescent="0.35">
      <c r="A435" s="10" t="s">
        <v>1705</v>
      </c>
      <c r="B435" s="9" t="s">
        <v>1665</v>
      </c>
      <c r="C435" s="9" t="s">
        <v>152</v>
      </c>
      <c r="D435" s="9" t="s">
        <v>304</v>
      </c>
      <c r="E435" s="9" t="s">
        <v>305</v>
      </c>
      <c r="F435" s="10" t="s">
        <v>1705</v>
      </c>
      <c r="G435" s="13"/>
      <c r="H435" s="9" t="s">
        <v>1223</v>
      </c>
      <c r="I435" s="9" t="s">
        <v>1156</v>
      </c>
      <c r="J435" s="9" t="s">
        <v>1097</v>
      </c>
      <c r="K435" s="8" t="str">
        <f>VLOOKUP(A435,'directorio formulado'!$A$2:$V$289,1,FALSE)</f>
        <v>Juez36deIPM@justiciamilitar.gov.co</v>
      </c>
    </row>
    <row r="436" spans="1:11" ht="43.5" customHeight="1" x14ac:dyDescent="0.35">
      <c r="A436" s="10" t="s">
        <v>1706</v>
      </c>
      <c r="B436" s="9" t="s">
        <v>1089</v>
      </c>
      <c r="C436" s="9" t="s">
        <v>152</v>
      </c>
      <c r="D436" s="9" t="s">
        <v>304</v>
      </c>
      <c r="E436" s="9" t="s">
        <v>305</v>
      </c>
      <c r="F436" s="10" t="s">
        <v>1706</v>
      </c>
      <c r="G436" s="13"/>
      <c r="H436" s="9" t="s">
        <v>1223</v>
      </c>
      <c r="I436" s="9" t="s">
        <v>1156</v>
      </c>
      <c r="J436" s="9" t="s">
        <v>1097</v>
      </c>
      <c r="K436" s="8" t="e">
        <f>VLOOKUP(A436,'directorio formulado'!$A$2:$V$289,1,FALSE)</f>
        <v>#N/A</v>
      </c>
    </row>
    <row r="437" spans="1:11" ht="43.5" customHeight="1" x14ac:dyDescent="0.35">
      <c r="A437" s="10" t="s">
        <v>1707</v>
      </c>
      <c r="B437" s="9" t="s">
        <v>1089</v>
      </c>
      <c r="C437" s="9" t="s">
        <v>153</v>
      </c>
      <c r="D437" s="9" t="s">
        <v>326</v>
      </c>
      <c r="E437" s="9" t="s">
        <v>305</v>
      </c>
      <c r="F437" s="10" t="s">
        <v>1707</v>
      </c>
      <c r="G437" s="13">
        <v>2470</v>
      </c>
      <c r="H437" s="9" t="s">
        <v>1095</v>
      </c>
      <c r="I437" s="14" t="s">
        <v>1096</v>
      </c>
      <c r="J437" s="9" t="s">
        <v>1097</v>
      </c>
      <c r="K437" s="8" t="str">
        <f>VLOOKUP(A437,'directorio formulado'!$A$2:$V$289,1,FALSE)</f>
        <v>sjjuez37deipm@justiciamilitar.gov.co</v>
      </c>
    </row>
    <row r="438" spans="1:11" ht="43.5" customHeight="1" x14ac:dyDescent="0.35">
      <c r="A438" s="10" t="s">
        <v>1708</v>
      </c>
      <c r="B438" s="9" t="s">
        <v>1665</v>
      </c>
      <c r="C438" s="9" t="s">
        <v>154</v>
      </c>
      <c r="D438" s="9" t="s">
        <v>294</v>
      </c>
      <c r="E438" s="9" t="s">
        <v>295</v>
      </c>
      <c r="F438" s="10" t="s">
        <v>1708</v>
      </c>
      <c r="G438" s="13">
        <v>2471</v>
      </c>
      <c r="H438" s="9" t="s">
        <v>1095</v>
      </c>
      <c r="I438" s="14" t="s">
        <v>1096</v>
      </c>
      <c r="J438" s="9" t="s">
        <v>1097</v>
      </c>
      <c r="K438" s="8" t="str">
        <f>VLOOKUP(A438,'directorio formulado'!$A$2:$V$289,1,FALSE)</f>
        <v>juez38deipm@justiciamilitar.gov.co</v>
      </c>
    </row>
    <row r="439" spans="1:11" ht="43.5" customHeight="1" x14ac:dyDescent="0.35">
      <c r="A439" s="10" t="s">
        <v>1709</v>
      </c>
      <c r="B439" s="9" t="s">
        <v>1089</v>
      </c>
      <c r="C439" s="9" t="s">
        <v>154</v>
      </c>
      <c r="D439" s="9" t="s">
        <v>294</v>
      </c>
      <c r="E439" s="9" t="s">
        <v>295</v>
      </c>
      <c r="F439" s="10" t="s">
        <v>1709</v>
      </c>
      <c r="G439" s="13">
        <v>2404</v>
      </c>
      <c r="H439" s="9" t="s">
        <v>1710</v>
      </c>
      <c r="I439" s="9" t="s">
        <v>410</v>
      </c>
      <c r="J439" s="9" t="s">
        <v>1097</v>
      </c>
      <c r="K439" s="8" t="e">
        <f>VLOOKUP(A439,'directorio formulado'!$A$2:$V$289,1,FALSE)</f>
        <v>#N/A</v>
      </c>
    </row>
    <row r="440" spans="1:11" ht="43.5" customHeight="1" x14ac:dyDescent="0.35">
      <c r="A440" s="10" t="s">
        <v>1711</v>
      </c>
      <c r="B440" s="9" t="s">
        <v>1665</v>
      </c>
      <c r="C440" s="9" t="s">
        <v>155</v>
      </c>
      <c r="D440" s="9" t="s">
        <v>328</v>
      </c>
      <c r="E440" s="9" t="s">
        <v>329</v>
      </c>
      <c r="F440" s="10" t="s">
        <v>1711</v>
      </c>
      <c r="G440" s="13">
        <v>2404</v>
      </c>
      <c r="H440" s="9" t="s">
        <v>1710</v>
      </c>
      <c r="I440" s="9" t="s">
        <v>410</v>
      </c>
      <c r="J440" s="9" t="s">
        <v>1097</v>
      </c>
      <c r="K440" s="8" t="str">
        <f>VLOOKUP(A440,'directorio formulado'!$A$2:$V$289,1,FALSE)</f>
        <v>Juez39deIPM@justiciamilitar.gov.co</v>
      </c>
    </row>
    <row r="441" spans="1:11" ht="43.5" customHeight="1" x14ac:dyDescent="0.35">
      <c r="A441" s="10" t="s">
        <v>1712</v>
      </c>
      <c r="B441" s="9" t="s">
        <v>1089</v>
      </c>
      <c r="C441" s="9" t="s">
        <v>155</v>
      </c>
      <c r="D441" s="9" t="s">
        <v>328</v>
      </c>
      <c r="E441" s="9" t="s">
        <v>329</v>
      </c>
      <c r="F441" s="10" t="s">
        <v>1712</v>
      </c>
      <c r="G441" s="13">
        <v>2472</v>
      </c>
      <c r="H441" s="9" t="s">
        <v>1713</v>
      </c>
      <c r="I441" s="9" t="s">
        <v>411</v>
      </c>
      <c r="J441" s="9" t="s">
        <v>1097</v>
      </c>
      <c r="K441" s="8" t="e">
        <f>VLOOKUP(A441,'directorio formulado'!$A$2:$V$289,1,FALSE)</f>
        <v>#N/A</v>
      </c>
    </row>
    <row r="442" spans="1:11" ht="43.5" customHeight="1" x14ac:dyDescent="0.35">
      <c r="A442" s="10" t="s">
        <v>1714</v>
      </c>
      <c r="B442" s="9" t="s">
        <v>1665</v>
      </c>
      <c r="C442" s="9" t="s">
        <v>156</v>
      </c>
      <c r="D442" s="9" t="s">
        <v>1207</v>
      </c>
      <c r="E442" s="9" t="s">
        <v>297</v>
      </c>
      <c r="F442" s="10" t="s">
        <v>1714</v>
      </c>
      <c r="G442" s="13">
        <v>2473</v>
      </c>
      <c r="H442" s="9" t="s">
        <v>1713</v>
      </c>
      <c r="I442" s="9" t="s">
        <v>411</v>
      </c>
      <c r="J442" s="9" t="s">
        <v>1097</v>
      </c>
      <c r="K442" s="8" t="str">
        <f>VLOOKUP(A442,'directorio formulado'!$A$2:$V$289,1,FALSE)</f>
        <v>Juez40deIPM@justiciamilitar.gov.co</v>
      </c>
    </row>
    <row r="443" spans="1:11" ht="43.5" customHeight="1" x14ac:dyDescent="0.35">
      <c r="A443" s="10" t="s">
        <v>1715</v>
      </c>
      <c r="B443" s="9" t="s">
        <v>1089</v>
      </c>
      <c r="C443" s="9" t="s">
        <v>156</v>
      </c>
      <c r="D443" s="9" t="s">
        <v>1207</v>
      </c>
      <c r="E443" s="9" t="s">
        <v>297</v>
      </c>
      <c r="F443" s="10" t="s">
        <v>1715</v>
      </c>
      <c r="G443" s="13">
        <v>2474</v>
      </c>
      <c r="H443" s="9" t="s">
        <v>1716</v>
      </c>
      <c r="I443" s="9" t="s">
        <v>412</v>
      </c>
      <c r="J443" s="9" t="s">
        <v>1097</v>
      </c>
      <c r="K443" s="8" t="e">
        <f>VLOOKUP(A443,'directorio formulado'!$A$2:$V$289,1,FALSE)</f>
        <v>#N/A</v>
      </c>
    </row>
    <row r="444" spans="1:11" ht="43.5" customHeight="1" x14ac:dyDescent="0.35">
      <c r="A444" s="10" t="s">
        <v>591</v>
      </c>
      <c r="B444" s="9" t="s">
        <v>1665</v>
      </c>
      <c r="C444" s="9" t="s">
        <v>549</v>
      </c>
      <c r="D444" s="9" t="s">
        <v>361</v>
      </c>
      <c r="E444" s="9" t="s">
        <v>362</v>
      </c>
      <c r="F444" s="10" t="s">
        <v>591</v>
      </c>
      <c r="G444" s="13">
        <v>2475</v>
      </c>
      <c r="H444" s="9" t="s">
        <v>1716</v>
      </c>
      <c r="I444" s="9" t="s">
        <v>412</v>
      </c>
      <c r="J444" s="9" t="s">
        <v>1097</v>
      </c>
      <c r="K444" s="8" t="str">
        <f>VLOOKUP(A444,'directorio formulado'!$A$2:$V$289,1,FALSE)</f>
        <v>Juez42deIPM@justiciamilitar.gov.co</v>
      </c>
    </row>
    <row r="445" spans="1:11" ht="43.5" customHeight="1" x14ac:dyDescent="0.35">
      <c r="A445" s="10" t="s">
        <v>1715</v>
      </c>
      <c r="B445" s="9" t="s">
        <v>1089</v>
      </c>
      <c r="C445" s="9" t="s">
        <v>549</v>
      </c>
      <c r="D445" s="9" t="s">
        <v>361</v>
      </c>
      <c r="E445" s="9" t="s">
        <v>362</v>
      </c>
      <c r="F445" s="10" t="s">
        <v>1715</v>
      </c>
      <c r="G445" s="13">
        <v>2456</v>
      </c>
      <c r="H445" s="9" t="s">
        <v>1717</v>
      </c>
      <c r="I445" s="9" t="s">
        <v>414</v>
      </c>
      <c r="J445" s="9" t="s">
        <v>1097</v>
      </c>
      <c r="K445" s="8" t="e">
        <f>VLOOKUP(A445,'directorio formulado'!$A$2:$V$289,1,FALSE)</f>
        <v>#N/A</v>
      </c>
    </row>
    <row r="446" spans="1:11" ht="43.5" customHeight="1" x14ac:dyDescent="0.35">
      <c r="A446" s="10" t="s">
        <v>1718</v>
      </c>
      <c r="B446" s="9" t="s">
        <v>1665</v>
      </c>
      <c r="C446" s="9" t="s">
        <v>159</v>
      </c>
      <c r="D446" s="9" t="s">
        <v>360</v>
      </c>
      <c r="E446" s="9" t="s">
        <v>331</v>
      </c>
      <c r="F446" s="10" t="s">
        <v>1718</v>
      </c>
      <c r="G446" s="13">
        <v>2457</v>
      </c>
      <c r="H446" s="9" t="s">
        <v>1717</v>
      </c>
      <c r="I446" s="9" t="s">
        <v>414</v>
      </c>
      <c r="J446" s="9" t="s">
        <v>1068</v>
      </c>
      <c r="K446" s="8" t="str">
        <f>VLOOKUP(A446,'directorio formulado'!$A$2:$V$289,1,FALSE)</f>
        <v>Juez44deIPM@justiciamilitar.gov.co</v>
      </c>
    </row>
    <row r="447" spans="1:11" ht="43.5" customHeight="1" x14ac:dyDescent="0.35">
      <c r="A447" s="10" t="s">
        <v>1719</v>
      </c>
      <c r="B447" s="9" t="s">
        <v>1089</v>
      </c>
      <c r="C447" s="9" t="s">
        <v>159</v>
      </c>
      <c r="D447" s="9" t="s">
        <v>360</v>
      </c>
      <c r="E447" s="9" t="s">
        <v>331</v>
      </c>
      <c r="F447" s="10" t="s">
        <v>1719</v>
      </c>
      <c r="G447" s="13">
        <v>2458</v>
      </c>
      <c r="H447" s="9" t="s">
        <v>1720</v>
      </c>
      <c r="I447" s="9" t="s">
        <v>1721</v>
      </c>
      <c r="J447" s="9" t="s">
        <v>1068</v>
      </c>
      <c r="K447" s="8" t="e">
        <f>VLOOKUP(A447,'directorio formulado'!$A$2:$V$289,1,FALSE)</f>
        <v>#N/A</v>
      </c>
    </row>
    <row r="448" spans="1:11" ht="43.5" customHeight="1" x14ac:dyDescent="0.35">
      <c r="A448" s="10" t="s">
        <v>1722</v>
      </c>
      <c r="B448" s="9" t="s">
        <v>1665</v>
      </c>
      <c r="C448" s="9" t="s">
        <v>160</v>
      </c>
      <c r="D448" s="9" t="s">
        <v>298</v>
      </c>
      <c r="E448" s="9" t="s">
        <v>299</v>
      </c>
      <c r="F448" s="10" t="s">
        <v>1722</v>
      </c>
      <c r="G448" s="13">
        <v>2459</v>
      </c>
      <c r="H448" s="9" t="s">
        <v>1720</v>
      </c>
      <c r="I448" s="9" t="s">
        <v>1721</v>
      </c>
      <c r="J448" s="9" t="s">
        <v>1068</v>
      </c>
      <c r="K448" s="8" t="str">
        <f>VLOOKUP(A448,'directorio formulado'!$A$2:$V$289,1,FALSE)</f>
        <v>Juez45deIPM@justiciamilitar.gov.co</v>
      </c>
    </row>
    <row r="449" spans="1:11" ht="43.5" customHeight="1" x14ac:dyDescent="0.35">
      <c r="A449" s="10" t="s">
        <v>1723</v>
      </c>
      <c r="B449" s="9" t="s">
        <v>1089</v>
      </c>
      <c r="C449" s="9" t="s">
        <v>160</v>
      </c>
      <c r="D449" s="9" t="s">
        <v>298</v>
      </c>
      <c r="E449" s="9" t="s">
        <v>299</v>
      </c>
      <c r="F449" s="10" t="s">
        <v>1723</v>
      </c>
      <c r="G449" s="13">
        <v>2450</v>
      </c>
      <c r="H449" s="9" t="s">
        <v>1095</v>
      </c>
      <c r="I449" s="9" t="s">
        <v>416</v>
      </c>
      <c r="J449" s="9" t="s">
        <v>1068</v>
      </c>
      <c r="K449" s="8" t="e">
        <f>VLOOKUP(A449,'directorio formulado'!$A$2:$V$289,1,FALSE)</f>
        <v>#N/A</v>
      </c>
    </row>
    <row r="450" spans="1:11" ht="43.5" customHeight="1" x14ac:dyDescent="0.35">
      <c r="A450" s="10" t="s">
        <v>1724</v>
      </c>
      <c r="B450" s="9" t="s">
        <v>1665</v>
      </c>
      <c r="C450" s="9" t="s">
        <v>161</v>
      </c>
      <c r="D450" s="9" t="s">
        <v>332</v>
      </c>
      <c r="E450" s="9" t="s">
        <v>332</v>
      </c>
      <c r="F450" s="10" t="s">
        <v>1724</v>
      </c>
      <c r="G450" s="13">
        <v>2451</v>
      </c>
      <c r="H450" s="9" t="s">
        <v>1095</v>
      </c>
      <c r="I450" s="9" t="s">
        <v>416</v>
      </c>
      <c r="J450" s="9" t="s">
        <v>1097</v>
      </c>
      <c r="K450" s="8" t="str">
        <f>VLOOKUP(A450,'directorio formulado'!$A$2:$V$289,1,FALSE)</f>
        <v>Juez46deIPM@justiciamilitar.gov.co</v>
      </c>
    </row>
    <row r="451" spans="1:11" ht="43.5" customHeight="1" x14ac:dyDescent="0.35">
      <c r="A451" s="10" t="s">
        <v>1725</v>
      </c>
      <c r="B451" s="9" t="s">
        <v>1089</v>
      </c>
      <c r="C451" s="9" t="s">
        <v>161</v>
      </c>
      <c r="D451" s="9" t="s">
        <v>332</v>
      </c>
      <c r="E451" s="9" t="s">
        <v>332</v>
      </c>
      <c r="F451" s="10" t="s">
        <v>1725</v>
      </c>
      <c r="G451" s="13"/>
      <c r="H451" s="9" t="s">
        <v>1726</v>
      </c>
      <c r="I451" s="9" t="s">
        <v>417</v>
      </c>
      <c r="J451" s="9" t="s">
        <v>1097</v>
      </c>
      <c r="K451" s="8" t="e">
        <f>VLOOKUP(A451,'directorio formulado'!$A$2:$V$289,1,FALSE)</f>
        <v>#N/A</v>
      </c>
    </row>
    <row r="452" spans="1:11" ht="43.5" customHeight="1" x14ac:dyDescent="0.35">
      <c r="A452" s="10" t="s">
        <v>1727</v>
      </c>
      <c r="B452" s="9" t="s">
        <v>1665</v>
      </c>
      <c r="C452" s="9" t="s">
        <v>162</v>
      </c>
      <c r="D452" s="9" t="s">
        <v>333</v>
      </c>
      <c r="E452" s="9" t="s">
        <v>332</v>
      </c>
      <c r="F452" s="10" t="s">
        <v>1727</v>
      </c>
      <c r="G452" s="13"/>
      <c r="H452" s="9" t="s">
        <v>1726</v>
      </c>
      <c r="I452" s="9" t="s">
        <v>417</v>
      </c>
      <c r="J452" s="9" t="s">
        <v>1097</v>
      </c>
      <c r="K452" s="8" t="str">
        <f>VLOOKUP(A452,'directorio formulado'!$A$2:$V$289,1,FALSE)</f>
        <v>Juez47deIPM@justiciamilitar.gov.co</v>
      </c>
    </row>
    <row r="453" spans="1:11" ht="43.5" customHeight="1" x14ac:dyDescent="0.35">
      <c r="A453" s="10" t="s">
        <v>1728</v>
      </c>
      <c r="B453" s="9" t="s">
        <v>1089</v>
      </c>
      <c r="C453" s="9" t="s">
        <v>162</v>
      </c>
      <c r="D453" s="9" t="s">
        <v>333</v>
      </c>
      <c r="E453" s="9" t="s">
        <v>332</v>
      </c>
      <c r="F453" s="10" t="s">
        <v>1728</v>
      </c>
      <c r="G453" s="13">
        <v>2602</v>
      </c>
      <c r="H453" s="9" t="s">
        <v>1729</v>
      </c>
      <c r="I453" s="9" t="s">
        <v>418</v>
      </c>
      <c r="J453" s="9" t="s">
        <v>1097</v>
      </c>
      <c r="K453" s="8" t="e">
        <f>VLOOKUP(A453,'directorio formulado'!$A$2:$V$289,1,FALSE)</f>
        <v>#N/A</v>
      </c>
    </row>
    <row r="454" spans="1:11" ht="43.5" customHeight="1" x14ac:dyDescent="0.35">
      <c r="A454" s="10" t="s">
        <v>1730</v>
      </c>
      <c r="B454" s="9" t="s">
        <v>1665</v>
      </c>
      <c r="C454" s="9" t="s">
        <v>164</v>
      </c>
      <c r="D454" s="9" t="s">
        <v>54</v>
      </c>
      <c r="E454" s="9" t="s">
        <v>55</v>
      </c>
      <c r="F454" s="10" t="s">
        <v>1730</v>
      </c>
      <c r="G454" s="13">
        <v>2602</v>
      </c>
      <c r="H454" s="9" t="s">
        <v>1729</v>
      </c>
      <c r="I454" s="9" t="s">
        <v>418</v>
      </c>
      <c r="J454" s="9" t="s">
        <v>1097</v>
      </c>
      <c r="K454" s="8" t="str">
        <f>VLOOKUP(A454,'directorio formulado'!$A$2:$V$289,1,FALSE)</f>
        <v>Juez50deIPM@justiciamilitar.gov.co</v>
      </c>
    </row>
    <row r="455" spans="1:11" ht="43.5" customHeight="1" x14ac:dyDescent="0.35">
      <c r="A455" s="10" t="s">
        <v>1731</v>
      </c>
      <c r="B455" s="9" t="s">
        <v>1089</v>
      </c>
      <c r="C455" s="9" t="s">
        <v>164</v>
      </c>
      <c r="D455" s="9" t="s">
        <v>54</v>
      </c>
      <c r="E455" s="9" t="s">
        <v>55</v>
      </c>
      <c r="F455" s="10" t="s">
        <v>1731</v>
      </c>
      <c r="G455" s="13">
        <v>2610</v>
      </c>
      <c r="H455" s="9" t="s">
        <v>1493</v>
      </c>
      <c r="I455" s="9" t="s">
        <v>419</v>
      </c>
      <c r="J455" s="9" t="s">
        <v>1097</v>
      </c>
      <c r="K455" s="8" t="e">
        <f>VLOOKUP(A455,'directorio formulado'!$A$2:$V$289,1,FALSE)</f>
        <v>#N/A</v>
      </c>
    </row>
    <row r="456" spans="1:11" ht="43.5" customHeight="1" x14ac:dyDescent="0.35">
      <c r="A456" s="10" t="s">
        <v>1732</v>
      </c>
      <c r="B456" s="9" t="s">
        <v>1665</v>
      </c>
      <c r="C456" s="9" t="s">
        <v>165</v>
      </c>
      <c r="D456" s="9" t="s">
        <v>334</v>
      </c>
      <c r="E456" s="9" t="s">
        <v>301</v>
      </c>
      <c r="F456" s="10" t="s">
        <v>1732</v>
      </c>
      <c r="G456" s="13">
        <v>2611</v>
      </c>
      <c r="H456" s="9" t="s">
        <v>1493</v>
      </c>
      <c r="I456" s="9" t="s">
        <v>419</v>
      </c>
      <c r="J456" s="9" t="s">
        <v>1097</v>
      </c>
      <c r="K456" s="8" t="str">
        <f>VLOOKUP(A456,'directorio formulado'!$A$2:$V$289,1,FALSE)</f>
        <v>Juez51deIPM@justiciamilitar.gov.co</v>
      </c>
    </row>
    <row r="457" spans="1:11" ht="43.5" customHeight="1" x14ac:dyDescent="0.35">
      <c r="A457" s="10" t="s">
        <v>1102</v>
      </c>
      <c r="B457" s="9" t="s">
        <v>1089</v>
      </c>
      <c r="C457" s="9" t="s">
        <v>165</v>
      </c>
      <c r="D457" s="9" t="s">
        <v>334</v>
      </c>
      <c r="E457" s="9" t="s">
        <v>301</v>
      </c>
      <c r="F457" s="10" t="s">
        <v>1102</v>
      </c>
      <c r="G457" s="13">
        <v>2228</v>
      </c>
      <c r="H457" s="14" t="s">
        <v>1095</v>
      </c>
      <c r="I457" s="9" t="s">
        <v>1118</v>
      </c>
      <c r="J457" s="9" t="s">
        <v>1097</v>
      </c>
      <c r="K457" s="8" t="e">
        <f>VLOOKUP(A457,'directorio formulado'!$A$2:$V$289,1,FALSE)</f>
        <v>#N/A</v>
      </c>
    </row>
    <row r="458" spans="1:11" ht="43.5" customHeight="1" x14ac:dyDescent="0.35">
      <c r="A458" s="10" t="s">
        <v>1733</v>
      </c>
      <c r="B458" s="9" t="s">
        <v>1665</v>
      </c>
      <c r="C458" s="9" t="s">
        <v>166</v>
      </c>
      <c r="D458" s="9" t="s">
        <v>335</v>
      </c>
      <c r="E458" s="9" t="s">
        <v>55</v>
      </c>
      <c r="F458" s="10" t="s">
        <v>1733</v>
      </c>
      <c r="G458" s="13">
        <v>2229</v>
      </c>
      <c r="H458" s="14" t="s">
        <v>1095</v>
      </c>
      <c r="I458" s="9" t="s">
        <v>1118</v>
      </c>
      <c r="J458" s="9" t="s">
        <v>1097</v>
      </c>
      <c r="K458" s="8" t="str">
        <f>VLOOKUP(A458,'directorio formulado'!$A$2:$V$289,1,FALSE)</f>
        <v>Juez52deIPM@justiciamilitar.gov.co</v>
      </c>
    </row>
    <row r="459" spans="1:11" ht="43.5" customHeight="1" x14ac:dyDescent="0.35">
      <c r="A459" s="10" t="s">
        <v>1734</v>
      </c>
      <c r="B459" s="9" t="s">
        <v>1089</v>
      </c>
      <c r="C459" s="9" t="s">
        <v>166</v>
      </c>
      <c r="D459" s="9" t="s">
        <v>335</v>
      </c>
      <c r="E459" s="9" t="s">
        <v>55</v>
      </c>
      <c r="F459" s="10" t="s">
        <v>1734</v>
      </c>
      <c r="G459" s="13"/>
      <c r="H459" s="9" t="s">
        <v>1511</v>
      </c>
      <c r="I459" s="9" t="s">
        <v>420</v>
      </c>
      <c r="J459" s="9" t="s">
        <v>1097</v>
      </c>
      <c r="K459" s="8" t="e">
        <f>VLOOKUP(A459,'directorio formulado'!$A$2:$V$289,1,FALSE)</f>
        <v>#N/A</v>
      </c>
    </row>
    <row r="460" spans="1:11" ht="43.5" customHeight="1" x14ac:dyDescent="0.35">
      <c r="A460" s="10" t="s">
        <v>1735</v>
      </c>
      <c r="B460" s="9" t="s">
        <v>1089</v>
      </c>
      <c r="C460" s="9" t="s">
        <v>167</v>
      </c>
      <c r="D460" s="9" t="s">
        <v>336</v>
      </c>
      <c r="E460" s="9" t="s">
        <v>55</v>
      </c>
      <c r="F460" s="10" t="s">
        <v>1735</v>
      </c>
      <c r="G460" s="13"/>
      <c r="H460" s="9" t="s">
        <v>1511</v>
      </c>
      <c r="I460" s="9" t="s">
        <v>420</v>
      </c>
      <c r="J460" s="9" t="s">
        <v>1097</v>
      </c>
      <c r="K460" s="8" t="str">
        <f>VLOOKUP(A460,'directorio formulado'!$A$2:$V$289,1,FALSE)</f>
        <v>sjjuez53deipm@justiciamilitar.gov.co</v>
      </c>
    </row>
    <row r="461" spans="1:11" ht="43.5" customHeight="1" x14ac:dyDescent="0.35">
      <c r="A461" s="10" t="s">
        <v>1737</v>
      </c>
      <c r="B461" s="9" t="s">
        <v>1665</v>
      </c>
      <c r="C461" s="9" t="s">
        <v>169</v>
      </c>
      <c r="D461" s="9" t="s">
        <v>1736</v>
      </c>
      <c r="E461" s="9" t="s">
        <v>61</v>
      </c>
      <c r="F461" s="10" t="s">
        <v>1737</v>
      </c>
      <c r="G461" s="13">
        <v>2414</v>
      </c>
      <c r="H461" s="9" t="s">
        <v>1111</v>
      </c>
      <c r="I461" s="9" t="s">
        <v>75</v>
      </c>
      <c r="J461" s="9" t="s">
        <v>1097</v>
      </c>
      <c r="K461" s="8" t="str">
        <f>VLOOKUP(A461,'directorio formulado'!$A$2:$V$289,1,FALSE)</f>
        <v>Juez55deIPM@justiciamilitar.gov.co</v>
      </c>
    </row>
    <row r="462" spans="1:11" ht="43.5" customHeight="1" x14ac:dyDescent="0.35">
      <c r="A462" s="10" t="s">
        <v>1738</v>
      </c>
      <c r="B462" s="9" t="s">
        <v>1089</v>
      </c>
      <c r="C462" s="9" t="s">
        <v>169</v>
      </c>
      <c r="D462" s="9" t="s">
        <v>1736</v>
      </c>
      <c r="E462" s="9" t="s">
        <v>61</v>
      </c>
      <c r="F462" s="10" t="s">
        <v>1738</v>
      </c>
      <c r="G462" s="13">
        <v>2415</v>
      </c>
      <c r="H462" s="9" t="s">
        <v>1111</v>
      </c>
      <c r="I462" s="9" t="s">
        <v>75</v>
      </c>
      <c r="J462" s="9" t="s">
        <v>1097</v>
      </c>
      <c r="K462" s="8" t="e">
        <f>VLOOKUP(A462,'directorio formulado'!$A$2:$V$289,1,FALSE)</f>
        <v>#N/A</v>
      </c>
    </row>
    <row r="463" spans="1:11" ht="43.5" customHeight="1" x14ac:dyDescent="0.35">
      <c r="A463" s="10" t="s">
        <v>1739</v>
      </c>
      <c r="B463" s="9" t="s">
        <v>1665</v>
      </c>
      <c r="C463" s="9" t="s">
        <v>170</v>
      </c>
      <c r="D463" s="9" t="s">
        <v>89</v>
      </c>
      <c r="E463" s="9" t="s">
        <v>90</v>
      </c>
      <c r="F463" s="10" t="s">
        <v>1739</v>
      </c>
      <c r="G463" s="13">
        <v>2416</v>
      </c>
      <c r="H463" s="9" t="s">
        <v>1740</v>
      </c>
      <c r="I463" s="9" t="s">
        <v>1741</v>
      </c>
      <c r="J463" s="9" t="s">
        <v>1097</v>
      </c>
      <c r="K463" s="8" t="str">
        <f>VLOOKUP(A463,'directorio formulado'!$A$2:$V$289,1,FALSE)</f>
        <v>Juez56deIPM@justiciamilitar.gov.co</v>
      </c>
    </row>
    <row r="464" spans="1:11" ht="43.5" customHeight="1" x14ac:dyDescent="0.35">
      <c r="A464" s="10" t="s">
        <v>1742</v>
      </c>
      <c r="B464" s="9" t="s">
        <v>1089</v>
      </c>
      <c r="C464" s="9" t="s">
        <v>170</v>
      </c>
      <c r="D464" s="9" t="s">
        <v>89</v>
      </c>
      <c r="E464" s="9" t="s">
        <v>90</v>
      </c>
      <c r="F464" s="10" t="s">
        <v>1742</v>
      </c>
      <c r="G464" s="13">
        <v>2417</v>
      </c>
      <c r="H464" s="9" t="s">
        <v>1740</v>
      </c>
      <c r="I464" s="9" t="s">
        <v>1741</v>
      </c>
      <c r="J464" s="9" t="s">
        <v>1097</v>
      </c>
      <c r="K464" s="8" t="e">
        <f>VLOOKUP(A464,'directorio formulado'!$A$2:$V$289,1,FALSE)</f>
        <v>#N/A</v>
      </c>
    </row>
    <row r="465" spans="1:11" ht="43.5" customHeight="1" x14ac:dyDescent="0.35">
      <c r="A465" s="10" t="s">
        <v>1743</v>
      </c>
      <c r="B465" s="9" t="s">
        <v>1665</v>
      </c>
      <c r="C465" s="9" t="s">
        <v>171</v>
      </c>
      <c r="D465" s="9" t="s">
        <v>87</v>
      </c>
      <c r="E465" s="9" t="s">
        <v>88</v>
      </c>
      <c r="F465" s="10" t="s">
        <v>1743</v>
      </c>
      <c r="G465" s="13">
        <v>2406</v>
      </c>
      <c r="H465" s="9" t="s">
        <v>1744</v>
      </c>
      <c r="I465" s="9" t="s">
        <v>1745</v>
      </c>
      <c r="J465" s="9" t="s">
        <v>1097</v>
      </c>
      <c r="K465" s="8" t="str">
        <f>VLOOKUP(A465,'directorio formulado'!$A$2:$V$289,1,FALSE)</f>
        <v>Juez57deIPM@justiciamilitar.gov.co</v>
      </c>
    </row>
    <row r="466" spans="1:11" ht="43.5" customHeight="1" x14ac:dyDescent="0.35">
      <c r="A466" s="10" t="s">
        <v>1746</v>
      </c>
      <c r="B466" s="9" t="s">
        <v>1665</v>
      </c>
      <c r="C466" s="9" t="s">
        <v>172</v>
      </c>
      <c r="D466" s="9" t="s">
        <v>338</v>
      </c>
      <c r="E466" s="9" t="s">
        <v>329</v>
      </c>
      <c r="F466" s="10" t="s">
        <v>1746</v>
      </c>
      <c r="G466" s="13">
        <v>2408</v>
      </c>
      <c r="H466" s="9" t="s">
        <v>1747</v>
      </c>
      <c r="I466" s="9" t="s">
        <v>423</v>
      </c>
      <c r="J466" s="9" t="s">
        <v>1068</v>
      </c>
      <c r="K466" s="8" t="str">
        <f>VLOOKUP(A466,'directorio formulado'!$A$2:$V$289,1,FALSE)</f>
        <v>Juez58deIPM@justiciamilitar.gov.co</v>
      </c>
    </row>
    <row r="467" spans="1:11" ht="43.5" customHeight="1" x14ac:dyDescent="0.35">
      <c r="A467" s="10" t="s">
        <v>1748</v>
      </c>
      <c r="B467" s="9" t="s">
        <v>1089</v>
      </c>
      <c r="C467" s="9" t="s">
        <v>172</v>
      </c>
      <c r="D467" s="9" t="s">
        <v>338</v>
      </c>
      <c r="E467" s="9" t="s">
        <v>329</v>
      </c>
      <c r="F467" s="10" t="s">
        <v>1748</v>
      </c>
      <c r="G467" s="13">
        <v>2409</v>
      </c>
      <c r="H467" s="9" t="s">
        <v>1747</v>
      </c>
      <c r="I467" s="9" t="s">
        <v>423</v>
      </c>
      <c r="J467" s="9" t="s">
        <v>1068</v>
      </c>
      <c r="K467" s="8" t="e">
        <f>VLOOKUP(A467,'directorio formulado'!$A$2:$V$289,1,FALSE)</f>
        <v>#N/A</v>
      </c>
    </row>
    <row r="468" spans="1:11" ht="43.5" customHeight="1" x14ac:dyDescent="0.35">
      <c r="A468" s="10" t="s">
        <v>1749</v>
      </c>
      <c r="B468" s="9" t="s">
        <v>1665</v>
      </c>
      <c r="C468" s="9" t="s">
        <v>173</v>
      </c>
      <c r="D468" s="9" t="s">
        <v>360</v>
      </c>
      <c r="E468" s="9" t="s">
        <v>331</v>
      </c>
      <c r="F468" s="10" t="s">
        <v>1749</v>
      </c>
      <c r="G468" s="13">
        <v>2508</v>
      </c>
      <c r="H468" s="9" t="s">
        <v>1095</v>
      </c>
      <c r="I468" s="9" t="s">
        <v>426</v>
      </c>
      <c r="J468" s="9" t="s">
        <v>1068</v>
      </c>
      <c r="K468" s="8" t="str">
        <f>VLOOKUP(A468,'directorio formulado'!$A$2:$V$289,1,FALSE)</f>
        <v>Juez60deIPM@justiciamilitar.gov.co</v>
      </c>
    </row>
    <row r="469" spans="1:11" ht="43.5" customHeight="1" x14ac:dyDescent="0.35">
      <c r="A469" s="10" t="s">
        <v>1750</v>
      </c>
      <c r="B469" s="9" t="s">
        <v>1089</v>
      </c>
      <c r="C469" s="9" t="s">
        <v>173</v>
      </c>
      <c r="D469" s="9" t="s">
        <v>360</v>
      </c>
      <c r="E469" s="9" t="s">
        <v>331</v>
      </c>
      <c r="F469" s="10" t="s">
        <v>1750</v>
      </c>
      <c r="G469" s="13">
        <v>2509</v>
      </c>
      <c r="H469" s="9" t="s">
        <v>1095</v>
      </c>
      <c r="I469" s="9" t="s">
        <v>426</v>
      </c>
      <c r="J469" s="9" t="s">
        <v>1068</v>
      </c>
      <c r="K469" s="8" t="e">
        <f>VLOOKUP(A469,'directorio formulado'!$A$2:$V$289,1,FALSE)</f>
        <v>#N/A</v>
      </c>
    </row>
    <row r="470" spans="1:11" ht="43.5" customHeight="1" x14ac:dyDescent="0.35">
      <c r="A470" s="10" t="s">
        <v>1751</v>
      </c>
      <c r="B470" s="9" t="s">
        <v>1665</v>
      </c>
      <c r="C470" s="9" t="s">
        <v>175</v>
      </c>
      <c r="D470" s="9" t="s">
        <v>60</v>
      </c>
      <c r="E470" s="9" t="s">
        <v>61</v>
      </c>
      <c r="F470" s="10" t="s">
        <v>1751</v>
      </c>
      <c r="G470" s="13">
        <v>2477</v>
      </c>
      <c r="H470" s="9" t="s">
        <v>1095</v>
      </c>
      <c r="I470" s="14" t="s">
        <v>1096</v>
      </c>
      <c r="J470" s="9" t="s">
        <v>1068</v>
      </c>
      <c r="K470" s="8" t="str">
        <f>VLOOKUP(A470,'directorio formulado'!$A$2:$V$289,1,FALSE)</f>
        <v>Juez62deIPM@justiciamilitar.gov.co</v>
      </c>
    </row>
    <row r="471" spans="1:11" ht="43.5" customHeight="1" x14ac:dyDescent="0.35">
      <c r="A471" s="10" t="s">
        <v>1752</v>
      </c>
      <c r="B471" s="9" t="s">
        <v>1089</v>
      </c>
      <c r="C471" s="9" t="s">
        <v>175</v>
      </c>
      <c r="D471" s="9" t="s">
        <v>60</v>
      </c>
      <c r="E471" s="9" t="s">
        <v>61</v>
      </c>
      <c r="F471" s="10" t="s">
        <v>1752</v>
      </c>
      <c r="G471" s="13">
        <v>1332</v>
      </c>
      <c r="H471" s="9" t="s">
        <v>1066</v>
      </c>
      <c r="I471" s="9" t="s">
        <v>1067</v>
      </c>
      <c r="J471" s="9" t="s">
        <v>1068</v>
      </c>
      <c r="K471" s="8" t="e">
        <f>VLOOKUP(A471,'directorio formulado'!$A$2:$V$289,1,FALSE)</f>
        <v>#N/A</v>
      </c>
    </row>
    <row r="472" spans="1:11" ht="43.5" customHeight="1" x14ac:dyDescent="0.35">
      <c r="A472" s="10" t="s">
        <v>1753</v>
      </c>
      <c r="B472" s="9" t="s">
        <v>1665</v>
      </c>
      <c r="C472" s="9" t="s">
        <v>176</v>
      </c>
      <c r="D472" s="9" t="s">
        <v>339</v>
      </c>
      <c r="E472" s="9" t="s">
        <v>340</v>
      </c>
      <c r="F472" s="10" t="s">
        <v>1753</v>
      </c>
      <c r="G472" s="13">
        <v>1333</v>
      </c>
      <c r="H472" s="9" t="s">
        <v>1066</v>
      </c>
      <c r="I472" s="9" t="s">
        <v>1067</v>
      </c>
      <c r="J472" s="9" t="s">
        <v>1068</v>
      </c>
      <c r="K472" s="8" t="str">
        <f>VLOOKUP(A472,'directorio formulado'!$A$2:$V$289,1,FALSE)</f>
        <v>Juez63deIPM@justiciamilitar.gov.co</v>
      </c>
    </row>
    <row r="473" spans="1:11" ht="43.5" customHeight="1" x14ac:dyDescent="0.35">
      <c r="A473" s="10" t="s">
        <v>1754</v>
      </c>
      <c r="B473" s="9" t="s">
        <v>1089</v>
      </c>
      <c r="C473" s="9" t="s">
        <v>176</v>
      </c>
      <c r="D473" s="9" t="s">
        <v>355</v>
      </c>
      <c r="E473" s="9" t="s">
        <v>340</v>
      </c>
      <c r="F473" s="10" t="s">
        <v>1754</v>
      </c>
      <c r="G473" s="13"/>
      <c r="H473" s="18" t="s">
        <v>1231</v>
      </c>
      <c r="I473" s="9" t="s">
        <v>389</v>
      </c>
      <c r="J473" s="9" t="s">
        <v>1097</v>
      </c>
      <c r="K473" s="8" t="e">
        <f>VLOOKUP(A473,'directorio formulado'!$A$2:$V$289,1,FALSE)</f>
        <v>#N/A</v>
      </c>
    </row>
    <row r="474" spans="1:11" ht="43.5" customHeight="1" x14ac:dyDescent="0.35">
      <c r="A474" s="10" t="s">
        <v>1755</v>
      </c>
      <c r="B474" s="9" t="s">
        <v>1665</v>
      </c>
      <c r="C474" s="9" t="s">
        <v>177</v>
      </c>
      <c r="D474" s="9" t="s">
        <v>56</v>
      </c>
      <c r="E474" s="9" t="s">
        <v>57</v>
      </c>
      <c r="F474" s="10" t="s">
        <v>1755</v>
      </c>
      <c r="G474" s="13"/>
      <c r="H474" s="18" t="s">
        <v>1231</v>
      </c>
      <c r="I474" s="9" t="s">
        <v>389</v>
      </c>
      <c r="J474" s="9" t="s">
        <v>1097</v>
      </c>
      <c r="K474" s="8" t="str">
        <f>VLOOKUP(A474,'directorio formulado'!$A$2:$V$289,1,FALSE)</f>
        <v>Juez64deIPM@justiciamilitar.gov.co</v>
      </c>
    </row>
    <row r="475" spans="1:11" ht="43.5" customHeight="1" x14ac:dyDescent="0.35">
      <c r="A475" s="10" t="s">
        <v>1756</v>
      </c>
      <c r="B475" s="9" t="s">
        <v>1089</v>
      </c>
      <c r="C475" s="9" t="s">
        <v>177</v>
      </c>
      <c r="D475" s="9" t="s">
        <v>56</v>
      </c>
      <c r="E475" s="9" t="s">
        <v>57</v>
      </c>
      <c r="F475" s="10" t="s">
        <v>1756</v>
      </c>
      <c r="G475" s="13">
        <v>1349</v>
      </c>
      <c r="H475" s="9" t="s">
        <v>1066</v>
      </c>
      <c r="I475" s="9" t="s">
        <v>1067</v>
      </c>
      <c r="J475" s="9" t="s">
        <v>1068</v>
      </c>
      <c r="K475" s="8" t="e">
        <f>VLOOKUP(A475,'directorio formulado'!$A$2:$V$289,1,FALSE)</f>
        <v>#N/A</v>
      </c>
    </row>
    <row r="476" spans="1:11" ht="43.5" customHeight="1" x14ac:dyDescent="0.35">
      <c r="A476" s="10" t="s">
        <v>1757</v>
      </c>
      <c r="B476" s="9" t="s">
        <v>1665</v>
      </c>
      <c r="C476" s="9" t="s">
        <v>178</v>
      </c>
      <c r="D476" s="9" t="s">
        <v>342</v>
      </c>
      <c r="E476" s="9" t="s">
        <v>57</v>
      </c>
      <c r="F476" s="10" t="s">
        <v>1757</v>
      </c>
      <c r="G476" s="13">
        <v>1350</v>
      </c>
      <c r="H476" s="9" t="s">
        <v>1066</v>
      </c>
      <c r="I476" s="9" t="s">
        <v>1067</v>
      </c>
      <c r="J476" s="9" t="s">
        <v>1068</v>
      </c>
      <c r="K476" s="8" t="str">
        <f>VLOOKUP(A476,'directorio formulado'!$A$2:$V$289,1,FALSE)</f>
        <v>Juez65deIPM@justiciamilitar.gov.co</v>
      </c>
    </row>
    <row r="477" spans="1:11" ht="43.5" customHeight="1" x14ac:dyDescent="0.35">
      <c r="A477" s="10" t="s">
        <v>1758</v>
      </c>
      <c r="B477" s="9" t="s">
        <v>1089</v>
      </c>
      <c r="C477" s="9" t="s">
        <v>178</v>
      </c>
      <c r="D477" s="9" t="s">
        <v>342</v>
      </c>
      <c r="E477" s="9" t="s">
        <v>57</v>
      </c>
      <c r="F477" s="10" t="s">
        <v>1758</v>
      </c>
      <c r="G477" s="13"/>
      <c r="H477" s="9"/>
      <c r="I477" s="9" t="s">
        <v>624</v>
      </c>
      <c r="J477" s="9" t="s">
        <v>1068</v>
      </c>
      <c r="K477" s="8" t="e">
        <f>VLOOKUP(A477,'directorio formulado'!$A$2:$V$289,1,FALSE)</f>
        <v>#N/A</v>
      </c>
    </row>
    <row r="478" spans="1:11" ht="43.5" customHeight="1" x14ac:dyDescent="0.35">
      <c r="A478" s="10" t="s">
        <v>1759</v>
      </c>
      <c r="B478" s="9" t="s">
        <v>1665</v>
      </c>
      <c r="C478" s="9" t="s">
        <v>179</v>
      </c>
      <c r="D478" s="9" t="s">
        <v>300</v>
      </c>
      <c r="E478" s="9" t="s">
        <v>301</v>
      </c>
      <c r="F478" s="10" t="s">
        <v>1759</v>
      </c>
      <c r="G478" s="13"/>
      <c r="H478" s="9"/>
      <c r="I478" s="9" t="s">
        <v>624</v>
      </c>
      <c r="J478" s="9" t="s">
        <v>1068</v>
      </c>
      <c r="K478" s="8" t="str">
        <f>VLOOKUP(A478,'directorio formulado'!$A$2:$V$289,1,FALSE)</f>
        <v>Juez66deIPM@justiciamilitar.gov.co</v>
      </c>
    </row>
    <row r="479" spans="1:11" ht="43.5" customHeight="1" x14ac:dyDescent="0.35">
      <c r="A479" s="10" t="s">
        <v>1760</v>
      </c>
      <c r="B479" s="9" t="s">
        <v>1089</v>
      </c>
      <c r="C479" s="9" t="s">
        <v>179</v>
      </c>
      <c r="D479" s="9" t="s">
        <v>300</v>
      </c>
      <c r="E479" s="9" t="s">
        <v>301</v>
      </c>
      <c r="F479" s="10" t="s">
        <v>1760</v>
      </c>
      <c r="G479" s="13">
        <v>2354</v>
      </c>
      <c r="H479" s="9" t="s">
        <v>1761</v>
      </c>
      <c r="I479" s="9" t="s">
        <v>424</v>
      </c>
      <c r="J479" s="9" t="s">
        <v>1068</v>
      </c>
      <c r="K479" s="8" t="e">
        <f>VLOOKUP(A479,'directorio formulado'!$A$2:$V$289,1,FALSE)</f>
        <v>#N/A</v>
      </c>
    </row>
    <row r="480" spans="1:11" ht="43.5" customHeight="1" x14ac:dyDescent="0.35">
      <c r="A480" s="10" t="s">
        <v>1762</v>
      </c>
      <c r="B480" s="9" t="s">
        <v>1665</v>
      </c>
      <c r="C480" s="9" t="s">
        <v>180</v>
      </c>
      <c r="D480" s="9" t="s">
        <v>341</v>
      </c>
      <c r="E480" s="9" t="s">
        <v>301</v>
      </c>
      <c r="F480" s="10" t="s">
        <v>1762</v>
      </c>
      <c r="G480" s="13">
        <v>2355</v>
      </c>
      <c r="H480" s="9" t="s">
        <v>1761</v>
      </c>
      <c r="I480" s="9" t="s">
        <v>424</v>
      </c>
      <c r="J480" s="9" t="s">
        <v>1097</v>
      </c>
      <c r="K480" s="8" t="str">
        <f>VLOOKUP(A480,'directorio formulado'!$A$2:$V$289,1,FALSE)</f>
        <v>Juez67deIPM@justiciamilitar.gov.co</v>
      </c>
    </row>
    <row r="481" spans="1:11" ht="43.5" customHeight="1" x14ac:dyDescent="0.35">
      <c r="A481" s="10" t="s">
        <v>1763</v>
      </c>
      <c r="B481" s="9" t="s">
        <v>1089</v>
      </c>
      <c r="C481" s="9" t="s">
        <v>180</v>
      </c>
      <c r="D481" s="9" t="s">
        <v>341</v>
      </c>
      <c r="E481" s="9" t="s">
        <v>301</v>
      </c>
      <c r="F481" s="10" t="s">
        <v>1763</v>
      </c>
      <c r="G481" s="13">
        <v>2423</v>
      </c>
      <c r="H481" s="9" t="s">
        <v>1066</v>
      </c>
      <c r="I481" s="9" t="s">
        <v>1067</v>
      </c>
      <c r="J481" s="9" t="s">
        <v>1068</v>
      </c>
      <c r="K481" s="8" t="e">
        <f>VLOOKUP(A481,'directorio formulado'!$A$2:$V$289,1,FALSE)</f>
        <v>#N/A</v>
      </c>
    </row>
    <row r="482" spans="1:11" ht="43.5" customHeight="1" x14ac:dyDescent="0.35">
      <c r="A482" s="10" t="s">
        <v>1764</v>
      </c>
      <c r="B482" s="9" t="s">
        <v>1665</v>
      </c>
      <c r="C482" s="9" t="s">
        <v>182</v>
      </c>
      <c r="D482" s="9" t="s">
        <v>343</v>
      </c>
      <c r="E482" s="9" t="s">
        <v>65</v>
      </c>
      <c r="F482" s="10" t="s">
        <v>1764</v>
      </c>
      <c r="G482" s="13">
        <v>2425</v>
      </c>
      <c r="H482" s="9" t="s">
        <v>1095</v>
      </c>
      <c r="I482" s="9" t="s">
        <v>96</v>
      </c>
      <c r="J482" s="9" t="s">
        <v>1097</v>
      </c>
      <c r="K482" s="8" t="str">
        <f>VLOOKUP(A482,'directorio formulado'!$A$2:$V$289,1,FALSE)</f>
        <v>Juez70deIPM@justiciamilitar.gov.co</v>
      </c>
    </row>
    <row r="483" spans="1:11" ht="43.5" customHeight="1" x14ac:dyDescent="0.35">
      <c r="A483" s="10" t="s">
        <v>1765</v>
      </c>
      <c r="B483" s="9" t="s">
        <v>1089</v>
      </c>
      <c r="C483" s="9" t="s">
        <v>182</v>
      </c>
      <c r="D483" s="9" t="s">
        <v>343</v>
      </c>
      <c r="E483" s="9" t="s">
        <v>65</v>
      </c>
      <c r="F483" s="10" t="s">
        <v>1765</v>
      </c>
      <c r="G483" s="13">
        <v>2426</v>
      </c>
      <c r="H483" s="9" t="s">
        <v>1095</v>
      </c>
      <c r="I483" s="9" t="s">
        <v>96</v>
      </c>
      <c r="J483" s="9" t="s">
        <v>1097</v>
      </c>
      <c r="K483" s="8" t="e">
        <f>VLOOKUP(A483,'directorio formulado'!$A$2:$V$289,1,FALSE)</f>
        <v>#N/A</v>
      </c>
    </row>
    <row r="484" spans="1:11" ht="43.5" customHeight="1" x14ac:dyDescent="0.35">
      <c r="A484" s="10" t="s">
        <v>1766</v>
      </c>
      <c r="B484" s="9" t="s">
        <v>1665</v>
      </c>
      <c r="C484" s="9" t="s">
        <v>185</v>
      </c>
      <c r="D484" s="9" t="s">
        <v>307</v>
      </c>
      <c r="E484" s="9" t="s">
        <v>308</v>
      </c>
      <c r="F484" s="10" t="s">
        <v>1766</v>
      </c>
      <c r="G484" s="13">
        <v>2410</v>
      </c>
      <c r="H484" s="9" t="s">
        <v>1767</v>
      </c>
      <c r="I484" s="9" t="s">
        <v>1768</v>
      </c>
      <c r="J484" s="9" t="s">
        <v>1097</v>
      </c>
      <c r="K484" s="8" t="str">
        <f>VLOOKUP(A484,'directorio formulado'!$A$2:$V$289,1,FALSE)</f>
        <v>juez75deipm@justiciamilitar.gov.co</v>
      </c>
    </row>
    <row r="485" spans="1:11" ht="43.5" customHeight="1" x14ac:dyDescent="0.35">
      <c r="A485" s="10" t="s">
        <v>1769</v>
      </c>
      <c r="B485" s="9" t="s">
        <v>1089</v>
      </c>
      <c r="C485" s="9" t="s">
        <v>185</v>
      </c>
      <c r="D485" s="9" t="s">
        <v>307</v>
      </c>
      <c r="E485" s="9" t="s">
        <v>308</v>
      </c>
      <c r="F485" s="10" t="s">
        <v>1769</v>
      </c>
      <c r="G485" s="13">
        <v>2411</v>
      </c>
      <c r="H485" s="9" t="s">
        <v>1767</v>
      </c>
      <c r="I485" s="9" t="s">
        <v>1768</v>
      </c>
      <c r="J485" s="9" t="s">
        <v>1097</v>
      </c>
      <c r="K485" s="8" t="e">
        <f>VLOOKUP(A485,'directorio formulado'!$A$2:$V$289,1,FALSE)</f>
        <v>#N/A</v>
      </c>
    </row>
    <row r="486" spans="1:11" ht="43.5" customHeight="1" x14ac:dyDescent="0.35">
      <c r="A486" s="10" t="s">
        <v>1770</v>
      </c>
      <c r="B486" s="9" t="s">
        <v>1665</v>
      </c>
      <c r="C486" s="9" t="s">
        <v>186</v>
      </c>
      <c r="D486" s="9" t="s">
        <v>1065</v>
      </c>
      <c r="E486" s="9" t="s">
        <v>1065</v>
      </c>
      <c r="F486" s="10" t="s">
        <v>1770</v>
      </c>
      <c r="G486" s="13">
        <v>2316</v>
      </c>
      <c r="H486" s="14" t="s">
        <v>1095</v>
      </c>
      <c r="I486" s="9" t="s">
        <v>387</v>
      </c>
      <c r="J486" s="9" t="s">
        <v>1097</v>
      </c>
      <c r="K486" s="8" t="str">
        <f>VLOOKUP(A486,'directorio formulado'!$A$2:$V$289,1,FALSE)</f>
        <v>Juez76deIPM@justiciamilitar.gov.co</v>
      </c>
    </row>
    <row r="487" spans="1:11" ht="43.5" customHeight="1" x14ac:dyDescent="0.35">
      <c r="A487" s="10" t="s">
        <v>1771</v>
      </c>
      <c r="B487" s="9" t="s">
        <v>1089</v>
      </c>
      <c r="C487" s="9" t="s">
        <v>186</v>
      </c>
      <c r="D487" s="9" t="s">
        <v>1065</v>
      </c>
      <c r="E487" s="9" t="s">
        <v>1065</v>
      </c>
      <c r="F487" s="10" t="s">
        <v>1771</v>
      </c>
      <c r="G487" s="13">
        <v>2317</v>
      </c>
      <c r="H487" s="14" t="s">
        <v>1095</v>
      </c>
      <c r="I487" s="9" t="s">
        <v>387</v>
      </c>
      <c r="J487" s="9" t="s">
        <v>1097</v>
      </c>
      <c r="K487" s="8" t="e">
        <f>VLOOKUP(A487,'directorio formulado'!$A$2:$V$289,1,FALSE)</f>
        <v>#N/A</v>
      </c>
    </row>
    <row r="488" spans="1:11" ht="43.5" customHeight="1" x14ac:dyDescent="0.35">
      <c r="A488" s="10" t="s">
        <v>1771</v>
      </c>
      <c r="B488" s="9" t="s">
        <v>1089</v>
      </c>
      <c r="C488" s="9" t="s">
        <v>186</v>
      </c>
      <c r="D488" s="9" t="s">
        <v>1065</v>
      </c>
      <c r="E488" s="9" t="s">
        <v>1065</v>
      </c>
      <c r="F488" s="10" t="s">
        <v>1771</v>
      </c>
      <c r="G488" s="13">
        <v>2230</v>
      </c>
      <c r="H488" s="14" t="s">
        <v>1137</v>
      </c>
      <c r="I488" s="14" t="s">
        <v>600</v>
      </c>
      <c r="J488" s="9" t="s">
        <v>1097</v>
      </c>
      <c r="K488" s="8" t="e">
        <f>VLOOKUP(A488,'directorio formulado'!$A$2:$V$289,1,FALSE)</f>
        <v>#N/A</v>
      </c>
    </row>
    <row r="489" spans="1:11" ht="43.5" customHeight="1" x14ac:dyDescent="0.35">
      <c r="A489" s="10" t="s">
        <v>1772</v>
      </c>
      <c r="B489" s="9" t="s">
        <v>1665</v>
      </c>
      <c r="C489" s="9" t="s">
        <v>187</v>
      </c>
      <c r="D489" s="9" t="s">
        <v>64</v>
      </c>
      <c r="E489" s="9" t="s">
        <v>65</v>
      </c>
      <c r="F489" s="10" t="s">
        <v>1772</v>
      </c>
      <c r="G489" s="13">
        <v>2368</v>
      </c>
      <c r="H489" s="9" t="s">
        <v>1155</v>
      </c>
      <c r="I489" s="9" t="s">
        <v>1178</v>
      </c>
      <c r="J489" s="9" t="s">
        <v>1097</v>
      </c>
      <c r="K489" s="8" t="str">
        <f>VLOOKUP(A489,'directorio formulado'!$A$2:$V$289,1,FALSE)</f>
        <v>juzgado77deIPM@justiciamilitar.gov.co</v>
      </c>
    </row>
    <row r="490" spans="1:11" ht="43.5" customHeight="1" x14ac:dyDescent="0.35">
      <c r="A490" s="10" t="s">
        <v>1773</v>
      </c>
      <c r="B490" s="9" t="s">
        <v>1089</v>
      </c>
      <c r="C490" s="9" t="s">
        <v>187</v>
      </c>
      <c r="D490" s="9" t="s">
        <v>64</v>
      </c>
      <c r="E490" s="9" t="s">
        <v>65</v>
      </c>
      <c r="F490" s="10" t="s">
        <v>1773</v>
      </c>
      <c r="G490" s="13">
        <v>2369</v>
      </c>
      <c r="H490" s="9" t="s">
        <v>1155</v>
      </c>
      <c r="I490" s="9" t="s">
        <v>1178</v>
      </c>
      <c r="J490" s="9" t="s">
        <v>1097</v>
      </c>
      <c r="K490" s="8" t="e">
        <f>VLOOKUP(A490,'directorio formulado'!$A$2:$V$289,1,FALSE)</f>
        <v>#N/A</v>
      </c>
    </row>
    <row r="491" spans="1:11" ht="43.5" customHeight="1" x14ac:dyDescent="0.35">
      <c r="A491" s="10" t="s">
        <v>1774</v>
      </c>
      <c r="B491" s="9" t="s">
        <v>1665</v>
      </c>
      <c r="C491" s="9" t="s">
        <v>188</v>
      </c>
      <c r="D491" s="9" t="s">
        <v>344</v>
      </c>
      <c r="E491" s="9" t="s">
        <v>67</v>
      </c>
      <c r="F491" s="10" t="s">
        <v>1774</v>
      </c>
      <c r="G491" s="13">
        <v>2154</v>
      </c>
      <c r="H491" s="9" t="s">
        <v>1444</v>
      </c>
      <c r="I491" s="9" t="s">
        <v>1447</v>
      </c>
      <c r="J491" s="9" t="s">
        <v>1097</v>
      </c>
      <c r="K491" s="8" t="str">
        <f>VLOOKUP(A491,'directorio formulado'!$A$2:$V$289,1,FALSE)</f>
        <v>Juez78deIPM@justiciamilitar.gov.co</v>
      </c>
    </row>
    <row r="492" spans="1:11" ht="43.5" customHeight="1" x14ac:dyDescent="0.35">
      <c r="A492" s="10" t="s">
        <v>1775</v>
      </c>
      <c r="B492" s="9" t="s">
        <v>1089</v>
      </c>
      <c r="C492" s="9" t="s">
        <v>188</v>
      </c>
      <c r="D492" s="9" t="s">
        <v>344</v>
      </c>
      <c r="E492" s="9" t="s">
        <v>67</v>
      </c>
      <c r="F492" s="10" t="s">
        <v>1775</v>
      </c>
      <c r="G492" s="13">
        <v>2155</v>
      </c>
      <c r="H492" s="9" t="s">
        <v>1444</v>
      </c>
      <c r="I492" s="9" t="s">
        <v>1447</v>
      </c>
      <c r="J492" s="9" t="s">
        <v>1097</v>
      </c>
      <c r="K492" s="8" t="e">
        <f>VLOOKUP(A492,'directorio formulado'!$A$2:$V$289,1,FALSE)</f>
        <v>#N/A</v>
      </c>
    </row>
    <row r="493" spans="1:11" ht="43.5" customHeight="1" x14ac:dyDescent="0.35">
      <c r="A493" s="10" t="s">
        <v>1776</v>
      </c>
      <c r="B493" s="9" t="s">
        <v>1665</v>
      </c>
      <c r="C493" s="9" t="s">
        <v>189</v>
      </c>
      <c r="D493" s="9" t="s">
        <v>1065</v>
      </c>
      <c r="E493" s="9" t="s">
        <v>1065</v>
      </c>
      <c r="F493" s="10" t="s">
        <v>1776</v>
      </c>
      <c r="G493" s="13">
        <v>2512</v>
      </c>
      <c r="H493" s="14" t="s">
        <v>1130</v>
      </c>
      <c r="I493" s="14" t="s">
        <v>609</v>
      </c>
      <c r="J493" s="9" t="s">
        <v>1097</v>
      </c>
      <c r="K493" s="8" t="str">
        <f>VLOOKUP(A493,'directorio formulado'!$A$2:$V$289,1,FALSE)</f>
        <v>Juez79deIPM@justiciamilitar.gov.co</v>
      </c>
    </row>
    <row r="494" spans="1:11" ht="43.5" customHeight="1" x14ac:dyDescent="0.35">
      <c r="A494" s="10" t="s">
        <v>1777</v>
      </c>
      <c r="B494" s="9" t="s">
        <v>1089</v>
      </c>
      <c r="C494" s="9" t="s">
        <v>189</v>
      </c>
      <c r="D494" s="9" t="s">
        <v>1065</v>
      </c>
      <c r="E494" s="9" t="s">
        <v>1065</v>
      </c>
      <c r="F494" s="10" t="s">
        <v>1777</v>
      </c>
      <c r="G494" s="13">
        <v>2513</v>
      </c>
      <c r="H494" s="14" t="s">
        <v>1130</v>
      </c>
      <c r="I494" s="14" t="s">
        <v>609</v>
      </c>
      <c r="J494" s="9" t="s">
        <v>1097</v>
      </c>
      <c r="K494" s="8" t="e">
        <f>VLOOKUP(A494,'directorio formulado'!$A$2:$V$289,1,FALSE)</f>
        <v>#N/A</v>
      </c>
    </row>
    <row r="495" spans="1:11" ht="43.5" customHeight="1" x14ac:dyDescent="0.35">
      <c r="A495" s="10" t="s">
        <v>1778</v>
      </c>
      <c r="B495" s="9" t="s">
        <v>1665</v>
      </c>
      <c r="C495" s="9" t="s">
        <v>190</v>
      </c>
      <c r="D495" s="9" t="s">
        <v>86</v>
      </c>
      <c r="E495" s="9" t="s">
        <v>59</v>
      </c>
      <c r="F495" s="10" t="s">
        <v>1778</v>
      </c>
      <c r="G495" s="13">
        <v>2232</v>
      </c>
      <c r="H495" s="9" t="s">
        <v>1206</v>
      </c>
      <c r="I495" s="9" t="s">
        <v>427</v>
      </c>
      <c r="J495" s="9" t="s">
        <v>1097</v>
      </c>
      <c r="K495" s="8" t="str">
        <f>VLOOKUP(A495,'directorio formulado'!$A$2:$V$289,1,FALSE)</f>
        <v>Juez81deIPM@justiciamilitar.gov.co</v>
      </c>
    </row>
    <row r="496" spans="1:11" ht="43.5" customHeight="1" x14ac:dyDescent="0.35">
      <c r="A496" s="10" t="s">
        <v>1779</v>
      </c>
      <c r="B496" s="9" t="s">
        <v>1089</v>
      </c>
      <c r="C496" s="9" t="s">
        <v>190</v>
      </c>
      <c r="D496" s="9" t="s">
        <v>86</v>
      </c>
      <c r="E496" s="9" t="s">
        <v>59</v>
      </c>
      <c r="F496" s="10" t="s">
        <v>1779</v>
      </c>
      <c r="G496" s="13">
        <v>2233</v>
      </c>
      <c r="H496" s="9" t="s">
        <v>1206</v>
      </c>
      <c r="I496" s="9" t="s">
        <v>427</v>
      </c>
      <c r="J496" s="9" t="s">
        <v>1097</v>
      </c>
      <c r="K496" s="8" t="e">
        <f>VLOOKUP(A496,'directorio formulado'!$A$2:$V$289,1,FALSE)</f>
        <v>#N/A</v>
      </c>
    </row>
    <row r="497" spans="1:11" ht="43.5" customHeight="1" x14ac:dyDescent="0.35">
      <c r="A497" s="10" t="s">
        <v>1780</v>
      </c>
      <c r="B497" s="9" t="s">
        <v>1665</v>
      </c>
      <c r="C497" s="9" t="s">
        <v>193</v>
      </c>
      <c r="D497" s="9" t="s">
        <v>334</v>
      </c>
      <c r="E497" s="9" t="s">
        <v>301</v>
      </c>
      <c r="F497" s="10" t="s">
        <v>1780</v>
      </c>
      <c r="G497" s="13">
        <v>2612</v>
      </c>
      <c r="H497" s="9" t="s">
        <v>1781</v>
      </c>
      <c r="I497" s="9" t="s">
        <v>428</v>
      </c>
      <c r="J497" s="9" t="s">
        <v>1097</v>
      </c>
      <c r="K497" s="8" t="str">
        <f>VLOOKUP(A497,'directorio formulado'!$A$2:$V$289,1,FALSE)</f>
        <v>Juez85deIPM@justiciamilitar.gov.co</v>
      </c>
    </row>
    <row r="498" spans="1:11" ht="43.5" customHeight="1" x14ac:dyDescent="0.35">
      <c r="A498" s="10" t="s">
        <v>1782</v>
      </c>
      <c r="B498" s="9" t="s">
        <v>1089</v>
      </c>
      <c r="C498" s="9" t="s">
        <v>193</v>
      </c>
      <c r="D498" s="9" t="s">
        <v>334</v>
      </c>
      <c r="E498" s="9" t="s">
        <v>301</v>
      </c>
      <c r="F498" s="10" t="s">
        <v>1782</v>
      </c>
      <c r="G498" s="13">
        <v>2613</v>
      </c>
      <c r="H498" s="9" t="s">
        <v>1781</v>
      </c>
      <c r="I498" s="9" t="s">
        <v>428</v>
      </c>
      <c r="J498" s="9" t="s">
        <v>1097</v>
      </c>
      <c r="K498" s="8" t="e">
        <f>VLOOKUP(A498,'directorio formulado'!$A$2:$V$289,1,FALSE)</f>
        <v>#N/A</v>
      </c>
    </row>
    <row r="499" spans="1:11" ht="43.5" customHeight="1" x14ac:dyDescent="0.35">
      <c r="A499" s="10" t="s">
        <v>1783</v>
      </c>
      <c r="B499" s="9" t="s">
        <v>1665</v>
      </c>
      <c r="C499" s="9" t="s">
        <v>194</v>
      </c>
      <c r="D499" s="9" t="s">
        <v>304</v>
      </c>
      <c r="E499" s="9" t="s">
        <v>305</v>
      </c>
      <c r="F499" s="10" t="s">
        <v>1783</v>
      </c>
      <c r="G499" s="13"/>
      <c r="H499" s="9" t="s">
        <v>1502</v>
      </c>
      <c r="I499" s="9" t="s">
        <v>429</v>
      </c>
      <c r="J499" s="9" t="s">
        <v>1097</v>
      </c>
      <c r="K499" s="8" t="str">
        <f>VLOOKUP(A499,'directorio formulado'!$A$2:$V$289,1,FALSE)</f>
        <v>Juez86deIPM@justiciamilitar.gov.co</v>
      </c>
    </row>
    <row r="500" spans="1:11" ht="43.5" customHeight="1" x14ac:dyDescent="0.35">
      <c r="A500" s="10" t="s">
        <v>1784</v>
      </c>
      <c r="B500" s="9" t="s">
        <v>1089</v>
      </c>
      <c r="C500" s="9" t="s">
        <v>194</v>
      </c>
      <c r="D500" s="9" t="s">
        <v>304</v>
      </c>
      <c r="E500" s="9" t="s">
        <v>305</v>
      </c>
      <c r="F500" s="10" t="s">
        <v>1784</v>
      </c>
      <c r="G500" s="13"/>
      <c r="H500" s="9" t="s">
        <v>1502</v>
      </c>
      <c r="I500" s="9" t="s">
        <v>429</v>
      </c>
      <c r="J500" s="9" t="s">
        <v>1097</v>
      </c>
      <c r="K500" s="8" t="e">
        <f>VLOOKUP(A500,'directorio formulado'!$A$2:$V$289,1,FALSE)</f>
        <v>#N/A</v>
      </c>
    </row>
    <row r="501" spans="1:11" ht="43.5" customHeight="1" x14ac:dyDescent="0.35">
      <c r="A501" s="10" t="s">
        <v>371</v>
      </c>
      <c r="B501" s="9" t="s">
        <v>1665</v>
      </c>
      <c r="C501" s="9" t="s">
        <v>195</v>
      </c>
      <c r="D501" s="9" t="s">
        <v>325</v>
      </c>
      <c r="E501" s="9" t="s">
        <v>297</v>
      </c>
      <c r="F501" s="10" t="s">
        <v>371</v>
      </c>
      <c r="G501" s="13"/>
      <c r="H501" s="9" t="s">
        <v>1481</v>
      </c>
      <c r="I501" s="9" t="s">
        <v>403</v>
      </c>
      <c r="J501" s="9" t="s">
        <v>1097</v>
      </c>
      <c r="K501" s="8" t="str">
        <f>VLOOKUP(A501,'directorio formulado'!$A$2:$V$289,1,FALSE)</f>
        <v>Juez87deIPM@justiciamilitar.gov.co</v>
      </c>
    </row>
    <row r="502" spans="1:11" ht="43.5" customHeight="1" x14ac:dyDescent="0.35">
      <c r="A502" s="10" t="s">
        <v>1785</v>
      </c>
      <c r="B502" s="9" t="s">
        <v>1665</v>
      </c>
      <c r="C502" s="9" t="s">
        <v>196</v>
      </c>
      <c r="D502" s="9" t="s">
        <v>68</v>
      </c>
      <c r="E502" s="9" t="s">
        <v>69</v>
      </c>
      <c r="F502" s="10" t="s">
        <v>1785</v>
      </c>
      <c r="G502" s="13"/>
      <c r="H502" s="9" t="s">
        <v>1481</v>
      </c>
      <c r="I502" s="9" t="s">
        <v>403</v>
      </c>
      <c r="J502" s="9" t="s">
        <v>1097</v>
      </c>
      <c r="K502" s="8" t="str">
        <f>VLOOKUP(A502,'directorio formulado'!$A$2:$V$289,1,FALSE)</f>
        <v>Juez88deIPM@justiciamilitar.gov.co</v>
      </c>
    </row>
    <row r="503" spans="1:11" ht="43.5" customHeight="1" x14ac:dyDescent="0.35">
      <c r="A503" s="10" t="s">
        <v>1786</v>
      </c>
      <c r="B503" s="9" t="s">
        <v>1089</v>
      </c>
      <c r="C503" s="9" t="s">
        <v>196</v>
      </c>
      <c r="D503" s="9" t="s">
        <v>68</v>
      </c>
      <c r="E503" s="9" t="s">
        <v>69</v>
      </c>
      <c r="F503" s="10" t="s">
        <v>1786</v>
      </c>
      <c r="G503" s="13">
        <v>2234</v>
      </c>
      <c r="H503" s="9" t="s">
        <v>1392</v>
      </c>
      <c r="I503" s="9" t="s">
        <v>430</v>
      </c>
      <c r="J503" s="9" t="s">
        <v>1068</v>
      </c>
      <c r="K503" s="8" t="e">
        <f>VLOOKUP(A503,'directorio formulado'!$A$2:$V$289,1,FALSE)</f>
        <v>#N/A</v>
      </c>
    </row>
    <row r="504" spans="1:11" ht="43.5" customHeight="1" x14ac:dyDescent="0.35">
      <c r="A504" s="10" t="s">
        <v>1787</v>
      </c>
      <c r="B504" s="9" t="s">
        <v>1089</v>
      </c>
      <c r="C504" s="9" t="s">
        <v>198</v>
      </c>
      <c r="D504" s="9" t="s">
        <v>309</v>
      </c>
      <c r="E504" s="9" t="s">
        <v>310</v>
      </c>
      <c r="F504" s="10" t="s">
        <v>1787</v>
      </c>
      <c r="G504" s="13">
        <v>2235</v>
      </c>
      <c r="H504" s="9" t="s">
        <v>1392</v>
      </c>
      <c r="I504" s="9" t="s">
        <v>430</v>
      </c>
      <c r="J504" s="9" t="s">
        <v>1068</v>
      </c>
      <c r="K504" s="8" t="str">
        <f>VLOOKUP(A504,'directorio formulado'!$A$2:$V$289,1,FALSE)</f>
        <v>sjjuez90deipm@justiciamilitar.gov.co</v>
      </c>
    </row>
    <row r="505" spans="1:11" ht="43.5" customHeight="1" x14ac:dyDescent="0.35">
      <c r="A505" s="10" t="s">
        <v>1788</v>
      </c>
      <c r="B505" s="9" t="s">
        <v>1665</v>
      </c>
      <c r="C505" s="9" t="s">
        <v>199</v>
      </c>
      <c r="D505" s="9" t="s">
        <v>64</v>
      </c>
      <c r="E505" s="9" t="s">
        <v>65</v>
      </c>
      <c r="F505" s="10" t="s">
        <v>1788</v>
      </c>
      <c r="G505" s="13"/>
      <c r="H505" s="9" t="s">
        <v>1149</v>
      </c>
      <c r="I505" s="14" t="s">
        <v>1150</v>
      </c>
      <c r="J505" s="9" t="s">
        <v>1097</v>
      </c>
      <c r="K505" s="8" t="str">
        <f>VLOOKUP(A505,'directorio formulado'!$A$2:$V$289,1,FALSE)</f>
        <v>Juez91deIPM@justiciamilitar.gov.co</v>
      </c>
    </row>
    <row r="506" spans="1:11" ht="43.5" customHeight="1" x14ac:dyDescent="0.35">
      <c r="A506" s="10" t="s">
        <v>1789</v>
      </c>
      <c r="B506" s="9" t="s">
        <v>1089</v>
      </c>
      <c r="C506" s="9" t="s">
        <v>199</v>
      </c>
      <c r="D506" s="9" t="s">
        <v>64</v>
      </c>
      <c r="E506" s="9" t="s">
        <v>65</v>
      </c>
      <c r="F506" s="10" t="s">
        <v>1789</v>
      </c>
      <c r="G506" s="13"/>
      <c r="H506" s="9" t="s">
        <v>1149</v>
      </c>
      <c r="I506" s="14" t="s">
        <v>1150</v>
      </c>
      <c r="J506" s="9" t="s">
        <v>1097</v>
      </c>
      <c r="K506" s="8" t="e">
        <f>VLOOKUP(A506,'directorio formulado'!$A$2:$V$289,1,FALSE)</f>
        <v>#N/A</v>
      </c>
    </row>
    <row r="507" spans="1:11" ht="43.5" customHeight="1" x14ac:dyDescent="0.35">
      <c r="A507" s="10" t="s">
        <v>15</v>
      </c>
      <c r="B507" s="9" t="s">
        <v>1665</v>
      </c>
      <c r="C507" s="9" t="s">
        <v>200</v>
      </c>
      <c r="D507" s="9" t="s">
        <v>1207</v>
      </c>
      <c r="E507" s="9" t="s">
        <v>297</v>
      </c>
      <c r="F507" s="10" t="s">
        <v>15</v>
      </c>
      <c r="G507" s="13">
        <v>2236</v>
      </c>
      <c r="H507" s="14" t="s">
        <v>1137</v>
      </c>
      <c r="I507" s="14" t="s">
        <v>600</v>
      </c>
      <c r="J507" s="9" t="s">
        <v>1097</v>
      </c>
      <c r="K507" s="8" t="str">
        <f>VLOOKUP(A507,'directorio formulado'!$A$2:$V$289,1,FALSE)</f>
        <v>Juez92deIPM@justiciamilitar.gov.co</v>
      </c>
    </row>
    <row r="508" spans="1:11" ht="43.5" customHeight="1" x14ac:dyDescent="0.35">
      <c r="A508" s="10" t="s">
        <v>1790</v>
      </c>
      <c r="B508" s="9" t="s">
        <v>1089</v>
      </c>
      <c r="C508" s="9" t="s">
        <v>200</v>
      </c>
      <c r="D508" s="9" t="s">
        <v>1207</v>
      </c>
      <c r="E508" s="9" t="s">
        <v>297</v>
      </c>
      <c r="F508" s="10" t="s">
        <v>1790</v>
      </c>
      <c r="G508" s="13">
        <v>2237</v>
      </c>
      <c r="H508" s="14" t="s">
        <v>1137</v>
      </c>
      <c r="I508" s="14" t="s">
        <v>600</v>
      </c>
      <c r="J508" s="9" t="s">
        <v>1097</v>
      </c>
      <c r="K508" s="8" t="e">
        <f>VLOOKUP(A508,'directorio formulado'!$A$2:$V$289,1,FALSE)</f>
        <v>#N/A</v>
      </c>
    </row>
    <row r="509" spans="1:11" ht="43.5" customHeight="1" x14ac:dyDescent="0.35">
      <c r="A509" s="10" t="s">
        <v>1791</v>
      </c>
      <c r="B509" s="9" t="s">
        <v>1665</v>
      </c>
      <c r="C509" s="9" t="s">
        <v>201</v>
      </c>
      <c r="D509" s="9" t="s">
        <v>314</v>
      </c>
      <c r="E509" s="9" t="s">
        <v>308</v>
      </c>
      <c r="F509" s="10" t="s">
        <v>1791</v>
      </c>
      <c r="G509" s="13">
        <v>1302</v>
      </c>
      <c r="H509" s="9" t="s">
        <v>1066</v>
      </c>
      <c r="I509" s="9" t="s">
        <v>1067</v>
      </c>
      <c r="J509" s="9" t="s">
        <v>1068</v>
      </c>
      <c r="K509" s="8" t="str">
        <f>VLOOKUP(A509,'directorio formulado'!$A$2:$V$289,1,FALSE)</f>
        <v>Juez93deIPM@justiciamilitar.gov.co</v>
      </c>
    </row>
    <row r="510" spans="1:11" ht="43.5" customHeight="1" x14ac:dyDescent="0.35">
      <c r="A510" s="10" t="s">
        <v>1792</v>
      </c>
      <c r="B510" s="9" t="s">
        <v>1089</v>
      </c>
      <c r="C510" s="9" t="s">
        <v>201</v>
      </c>
      <c r="D510" s="9" t="s">
        <v>314</v>
      </c>
      <c r="E510" s="9" t="s">
        <v>308</v>
      </c>
      <c r="F510" s="10" t="s">
        <v>1792</v>
      </c>
      <c r="G510" s="13">
        <v>1303</v>
      </c>
      <c r="H510" s="9" t="s">
        <v>1066</v>
      </c>
      <c r="I510" s="9" t="s">
        <v>1067</v>
      </c>
      <c r="J510" s="9" t="s">
        <v>1068</v>
      </c>
      <c r="K510" s="8" t="e">
        <f>VLOOKUP(A510,'directorio formulado'!$A$2:$V$289,1,FALSE)</f>
        <v>#N/A</v>
      </c>
    </row>
    <row r="511" spans="1:11" ht="43.5" customHeight="1" x14ac:dyDescent="0.35">
      <c r="A511" s="10" t="s">
        <v>1793</v>
      </c>
      <c r="B511" s="9" t="s">
        <v>1665</v>
      </c>
      <c r="C511" s="9" t="s">
        <v>202</v>
      </c>
      <c r="D511" s="9" t="s">
        <v>345</v>
      </c>
      <c r="E511" s="9" t="s">
        <v>332</v>
      </c>
      <c r="F511" s="10" t="s">
        <v>1793</v>
      </c>
      <c r="G511" s="13"/>
      <c r="H511" s="9" t="s">
        <v>1066</v>
      </c>
      <c r="I511" s="9" t="s">
        <v>1067</v>
      </c>
      <c r="J511" s="9" t="s">
        <v>1068</v>
      </c>
      <c r="K511" s="8" t="str">
        <f>VLOOKUP(A511,'directorio formulado'!$A$2:$V$289,1,FALSE)</f>
        <v>Juez95deIPM@justiciamilitar.gov.co</v>
      </c>
    </row>
    <row r="512" spans="1:11" ht="43.5" customHeight="1" x14ac:dyDescent="0.35">
      <c r="A512" s="10" t="s">
        <v>1794</v>
      </c>
      <c r="B512" s="9" t="s">
        <v>1089</v>
      </c>
      <c r="C512" s="9" t="s">
        <v>202</v>
      </c>
      <c r="D512" s="9" t="s">
        <v>345</v>
      </c>
      <c r="E512" s="9" t="s">
        <v>332</v>
      </c>
      <c r="F512" s="10" t="s">
        <v>1794</v>
      </c>
      <c r="G512" s="13">
        <v>1318</v>
      </c>
      <c r="H512" s="9" t="s">
        <v>1066</v>
      </c>
      <c r="I512" s="9" t="s">
        <v>1067</v>
      </c>
      <c r="J512" s="9" t="s">
        <v>1068</v>
      </c>
      <c r="K512" s="8" t="e">
        <f>VLOOKUP(A512,'directorio formulado'!$A$2:$V$289,1,FALSE)</f>
        <v>#N/A</v>
      </c>
    </row>
    <row r="513" spans="1:11" ht="43.5" customHeight="1" x14ac:dyDescent="0.35">
      <c r="A513" s="10" t="s">
        <v>1795</v>
      </c>
      <c r="B513" s="9" t="s">
        <v>1089</v>
      </c>
      <c r="C513" s="9" t="s">
        <v>203</v>
      </c>
      <c r="D513" s="9" t="s">
        <v>326</v>
      </c>
      <c r="E513" s="9" t="s">
        <v>305</v>
      </c>
      <c r="F513" s="10" t="s">
        <v>1795</v>
      </c>
      <c r="G513" s="13">
        <v>2108</v>
      </c>
      <c r="H513" s="9" t="s">
        <v>1220</v>
      </c>
      <c r="I513" s="9" t="s">
        <v>615</v>
      </c>
      <c r="J513" s="9" t="s">
        <v>1097</v>
      </c>
      <c r="K513" s="8" t="str">
        <f>VLOOKUP(A513,'directorio formulado'!$A$2:$V$289,1,FALSE)</f>
        <v>sjjuez96deipm@justiciamilitar.gov.co</v>
      </c>
    </row>
    <row r="514" spans="1:11" ht="43.5" customHeight="1" x14ac:dyDescent="0.35">
      <c r="A514" s="10" t="s">
        <v>1796</v>
      </c>
      <c r="B514" s="9" t="s">
        <v>1089</v>
      </c>
      <c r="C514" s="9" t="s">
        <v>204</v>
      </c>
      <c r="D514" s="9" t="s">
        <v>346</v>
      </c>
      <c r="E514" s="9" t="s">
        <v>297</v>
      </c>
      <c r="F514" s="10" t="s">
        <v>1796</v>
      </c>
      <c r="G514" s="13">
        <v>2109</v>
      </c>
      <c r="H514" s="9" t="s">
        <v>1220</v>
      </c>
      <c r="I514" s="9" t="s">
        <v>615</v>
      </c>
      <c r="J514" s="9" t="s">
        <v>1097</v>
      </c>
      <c r="K514" s="8" t="str">
        <f>VLOOKUP(A514,'directorio formulado'!$A$2:$V$289,1,FALSE)</f>
        <v>sjJuez97deIPM@justiciamilitar.gov.co</v>
      </c>
    </row>
    <row r="515" spans="1:11" ht="43.5" customHeight="1" x14ac:dyDescent="0.35">
      <c r="A515" s="10" t="s">
        <v>373</v>
      </c>
      <c r="B515" s="9" t="s">
        <v>1665</v>
      </c>
      <c r="C515" s="9" t="s">
        <v>205</v>
      </c>
      <c r="D515" s="9" t="s">
        <v>347</v>
      </c>
      <c r="E515" s="9" t="s">
        <v>321</v>
      </c>
      <c r="F515" s="10" t="s">
        <v>373</v>
      </c>
      <c r="G515" s="13"/>
      <c r="H515" s="9" t="s">
        <v>1453</v>
      </c>
      <c r="I515" s="9" t="s">
        <v>432</v>
      </c>
      <c r="J515" s="9" t="s">
        <v>1097</v>
      </c>
      <c r="K515" s="8" t="str">
        <f>VLOOKUP(A515,'directorio formulado'!$A$2:$V$289,1,FALSE)</f>
        <v>Juez98deIPM@justiciamilitar.gov.co</v>
      </c>
    </row>
    <row r="516" spans="1:11" ht="43.5" customHeight="1" x14ac:dyDescent="0.35">
      <c r="A516" s="10" t="s">
        <v>1797</v>
      </c>
      <c r="B516" s="9" t="s">
        <v>1608</v>
      </c>
      <c r="C516" s="9" t="s">
        <v>207</v>
      </c>
      <c r="D516" s="9" t="s">
        <v>1065</v>
      </c>
      <c r="E516" s="9" t="s">
        <v>1065</v>
      </c>
      <c r="F516" s="10" t="s">
        <v>1797</v>
      </c>
      <c r="G516" s="13"/>
      <c r="H516" s="9" t="s">
        <v>1453</v>
      </c>
      <c r="I516" s="9" t="s">
        <v>432</v>
      </c>
      <c r="J516" s="9" t="s">
        <v>1097</v>
      </c>
      <c r="K516" s="8" t="str">
        <f>VLOOKUP(A516,'directorio formulado'!$A$2:$V$289,1,FALSE)</f>
        <v>juzgadoinspeccionarc@justiciamilitar.gov.co</v>
      </c>
    </row>
    <row r="517" spans="1:11" ht="43.5" customHeight="1" x14ac:dyDescent="0.35">
      <c r="A517" s="10" t="s">
        <v>1798</v>
      </c>
      <c r="B517" s="9" t="s">
        <v>1089</v>
      </c>
      <c r="C517" s="9" t="s">
        <v>207</v>
      </c>
      <c r="D517" s="9" t="s">
        <v>1065</v>
      </c>
      <c r="E517" s="9" t="s">
        <v>1065</v>
      </c>
      <c r="F517" s="10" t="s">
        <v>1798</v>
      </c>
      <c r="G517" s="13"/>
      <c r="H517" s="9" t="s">
        <v>1799</v>
      </c>
      <c r="I517" s="9" t="s">
        <v>1800</v>
      </c>
      <c r="J517" s="9" t="s">
        <v>1097</v>
      </c>
      <c r="K517" s="8" t="e">
        <f>VLOOKUP(A517,'directorio formulado'!$A$2:$V$289,1,FALSE)</f>
        <v>#N/A</v>
      </c>
    </row>
    <row r="518" spans="1:11" ht="43.5" customHeight="1" x14ac:dyDescent="0.35">
      <c r="A518" s="10" t="s">
        <v>1801</v>
      </c>
      <c r="B518" s="9" t="s">
        <v>1611</v>
      </c>
      <c r="C518" s="9" t="s">
        <v>208</v>
      </c>
      <c r="D518" s="9" t="s">
        <v>1065</v>
      </c>
      <c r="E518" s="9" t="s">
        <v>1065</v>
      </c>
      <c r="F518" s="10" t="s">
        <v>1801</v>
      </c>
      <c r="G518" s="13"/>
      <c r="H518" s="9" t="s">
        <v>1799</v>
      </c>
      <c r="I518" s="9" t="s">
        <v>1802</v>
      </c>
      <c r="J518" s="9" t="s">
        <v>1097</v>
      </c>
      <c r="K518" s="8" t="str">
        <f>VLOOKUP(A518,'directorio formulado'!$A$2:$V$289,1,FALSE)</f>
        <v>fiscaliainspeccionarc@justiciamilitar.gov.co</v>
      </c>
    </row>
    <row r="519" spans="1:11" ht="43.5" customHeight="1" x14ac:dyDescent="0.35">
      <c r="A519" s="10" t="s">
        <v>1803</v>
      </c>
      <c r="B519" s="9" t="s">
        <v>1089</v>
      </c>
      <c r="C519" s="9" t="s">
        <v>208</v>
      </c>
      <c r="D519" s="9" t="s">
        <v>1065</v>
      </c>
      <c r="E519" s="9" t="s">
        <v>1065</v>
      </c>
      <c r="F519" s="10" t="s">
        <v>1803</v>
      </c>
      <c r="G519" s="13">
        <v>1336</v>
      </c>
      <c r="H519" s="14" t="s">
        <v>1213</v>
      </c>
      <c r="I519" s="9" t="s">
        <v>1214</v>
      </c>
      <c r="J519" s="9" t="s">
        <v>1097</v>
      </c>
      <c r="K519" s="8" t="e">
        <f>VLOOKUP(A519,'directorio formulado'!$A$2:$V$289,1,FALSE)</f>
        <v>#N/A</v>
      </c>
    </row>
    <row r="520" spans="1:11" ht="43.5" customHeight="1" x14ac:dyDescent="0.35">
      <c r="A520" s="10" t="s">
        <v>1804</v>
      </c>
      <c r="B520" s="9" t="s">
        <v>1665</v>
      </c>
      <c r="C520" s="9" t="s">
        <v>209</v>
      </c>
      <c r="D520" s="9" t="s">
        <v>350</v>
      </c>
      <c r="E520" s="9" t="s">
        <v>351</v>
      </c>
      <c r="F520" s="10" t="s">
        <v>1804</v>
      </c>
      <c r="G520" s="13"/>
      <c r="H520" s="9" t="s">
        <v>1213</v>
      </c>
      <c r="I520" s="9" t="s">
        <v>1214</v>
      </c>
      <c r="J520" s="9" t="s">
        <v>1097</v>
      </c>
      <c r="K520" s="8" t="str">
        <f>VLOOKUP(A520,'directorio formulado'!$A$2:$V$289,1,FALSE)</f>
        <v>juez101deipmarc@justiciamilitar.gov.co</v>
      </c>
    </row>
    <row r="521" spans="1:11" ht="43.5" customHeight="1" x14ac:dyDescent="0.35">
      <c r="A521" s="10" t="s">
        <v>1805</v>
      </c>
      <c r="B521" s="9" t="s">
        <v>1089</v>
      </c>
      <c r="C521" s="9" t="s">
        <v>209</v>
      </c>
      <c r="D521" s="9" t="s">
        <v>350</v>
      </c>
      <c r="E521" s="9" t="s">
        <v>351</v>
      </c>
      <c r="F521" s="10" t="s">
        <v>1805</v>
      </c>
      <c r="G521" s="13"/>
      <c r="H521" s="9" t="s">
        <v>1240</v>
      </c>
      <c r="I521" s="9" t="s">
        <v>643</v>
      </c>
      <c r="J521" s="9" t="s">
        <v>1097</v>
      </c>
      <c r="K521" s="8" t="e">
        <f>VLOOKUP(A521,'directorio formulado'!$A$2:$V$289,1,FALSE)</f>
        <v>#N/A</v>
      </c>
    </row>
    <row r="522" spans="1:11" ht="43.5" customHeight="1" x14ac:dyDescent="0.35">
      <c r="A522" s="10" t="s">
        <v>1806</v>
      </c>
      <c r="B522" s="9" t="s">
        <v>1665</v>
      </c>
      <c r="C522" s="9" t="s">
        <v>210</v>
      </c>
      <c r="D522" s="9" t="s">
        <v>348</v>
      </c>
      <c r="E522" s="9" t="s">
        <v>349</v>
      </c>
      <c r="F522" s="10" t="s">
        <v>1806</v>
      </c>
      <c r="G522" s="13"/>
      <c r="H522" s="9" t="s">
        <v>1240</v>
      </c>
      <c r="I522" s="9" t="s">
        <v>643</v>
      </c>
      <c r="J522" s="9" t="s">
        <v>1097</v>
      </c>
      <c r="K522" s="8" t="str">
        <f>VLOOKUP(A522,'directorio formulado'!$A$2:$V$289,1,FALSE)</f>
        <v>Juez103deIPM@justiciamilitar.gov.co</v>
      </c>
    </row>
    <row r="523" spans="1:11" ht="43.5" customHeight="1" x14ac:dyDescent="0.35">
      <c r="A523" s="10" t="s">
        <v>1807</v>
      </c>
      <c r="B523" s="9" t="s">
        <v>1665</v>
      </c>
      <c r="C523" s="9" t="s">
        <v>211</v>
      </c>
      <c r="D523" s="9" t="s">
        <v>348</v>
      </c>
      <c r="E523" s="9" t="s">
        <v>349</v>
      </c>
      <c r="F523" s="10" t="s">
        <v>1807</v>
      </c>
      <c r="G523" s="13"/>
      <c r="H523" s="9" t="s">
        <v>1808</v>
      </c>
      <c r="I523" s="9" t="s">
        <v>434</v>
      </c>
      <c r="J523" s="9" t="s">
        <v>1097</v>
      </c>
      <c r="K523" s="8" t="str">
        <f>VLOOKUP(A523,'directorio formulado'!$A$2:$V$289,1,FALSE)</f>
        <v>Juez104deIPM@justiciamilitar.gov.co</v>
      </c>
    </row>
    <row r="524" spans="1:11" ht="43.5" customHeight="1" x14ac:dyDescent="0.35">
      <c r="A524" s="10" t="s">
        <v>1809</v>
      </c>
      <c r="B524" s="9" t="s">
        <v>1089</v>
      </c>
      <c r="C524" s="9" t="s">
        <v>211</v>
      </c>
      <c r="D524" s="9" t="s">
        <v>348</v>
      </c>
      <c r="E524" s="9" t="s">
        <v>349</v>
      </c>
      <c r="F524" s="10" t="s">
        <v>1809</v>
      </c>
      <c r="G524" s="13"/>
      <c r="H524" s="9" t="s">
        <v>1808</v>
      </c>
      <c r="I524" s="9" t="s">
        <v>434</v>
      </c>
      <c r="J524" s="9" t="s">
        <v>1097</v>
      </c>
      <c r="K524" s="8" t="e">
        <f>VLOOKUP(A524,'directorio formulado'!$A$2:$V$289,1,FALSE)</f>
        <v>#N/A</v>
      </c>
    </row>
    <row r="525" spans="1:11" ht="43.5" customHeight="1" x14ac:dyDescent="0.35">
      <c r="A525" s="10" t="s">
        <v>17</v>
      </c>
      <c r="B525" s="9" t="s">
        <v>1665</v>
      </c>
      <c r="C525" s="9" t="s">
        <v>212</v>
      </c>
      <c r="D525" s="9" t="s">
        <v>318</v>
      </c>
      <c r="E525" s="9" t="s">
        <v>319</v>
      </c>
      <c r="F525" s="10" t="s">
        <v>17</v>
      </c>
      <c r="G525" s="13">
        <v>2478</v>
      </c>
      <c r="H525" s="9" t="s">
        <v>1810</v>
      </c>
      <c r="I525" s="9" t="s">
        <v>1811</v>
      </c>
      <c r="J525" s="9" t="s">
        <v>1097</v>
      </c>
      <c r="K525" s="8" t="str">
        <f>VLOOKUP(A525,'directorio formulado'!$A$2:$V$289,1,FALSE)</f>
        <v>Juez105deIPM@justiciamilitar.gov.co</v>
      </c>
    </row>
    <row r="526" spans="1:11" ht="43.5" customHeight="1" x14ac:dyDescent="0.35">
      <c r="A526" s="10" t="s">
        <v>1812</v>
      </c>
      <c r="B526" s="9" t="s">
        <v>1089</v>
      </c>
      <c r="C526" s="9" t="s">
        <v>212</v>
      </c>
      <c r="D526" s="9" t="s">
        <v>318</v>
      </c>
      <c r="E526" s="9" t="s">
        <v>319</v>
      </c>
      <c r="F526" s="10" t="s">
        <v>1812</v>
      </c>
      <c r="G526" s="13">
        <v>2479</v>
      </c>
      <c r="H526" s="9" t="s">
        <v>1810</v>
      </c>
      <c r="I526" s="9" t="s">
        <v>1811</v>
      </c>
      <c r="J526" s="9" t="s">
        <v>1097</v>
      </c>
      <c r="K526" s="8" t="e">
        <f>VLOOKUP(A526,'directorio formulado'!$A$2:$V$289,1,FALSE)</f>
        <v>#N/A</v>
      </c>
    </row>
    <row r="527" spans="1:11" ht="43.5" customHeight="1" x14ac:dyDescent="0.35">
      <c r="A527" s="10" t="s">
        <v>1813</v>
      </c>
      <c r="B527" s="9" t="s">
        <v>1665</v>
      </c>
      <c r="C527" s="9" t="s">
        <v>213</v>
      </c>
      <c r="D527" s="9" t="s">
        <v>352</v>
      </c>
      <c r="E527" s="9" t="s">
        <v>329</v>
      </c>
      <c r="F527" s="10" t="s">
        <v>1813</v>
      </c>
      <c r="G527" s="13"/>
      <c r="H527" s="9" t="s">
        <v>1810</v>
      </c>
      <c r="I527" s="9" t="s">
        <v>436</v>
      </c>
      <c r="J527" s="9" t="s">
        <v>1097</v>
      </c>
      <c r="K527" s="8" t="str">
        <f>VLOOKUP(A527,'directorio formulado'!$A$2:$V$289,1,FALSE)</f>
        <v>Juez106deIPM@justiciamilitar.gov.co</v>
      </c>
    </row>
    <row r="528" spans="1:11" ht="43.5" customHeight="1" x14ac:dyDescent="0.35">
      <c r="A528" s="10" t="s">
        <v>1814</v>
      </c>
      <c r="B528" s="9" t="s">
        <v>1665</v>
      </c>
      <c r="C528" s="9" t="s">
        <v>214</v>
      </c>
      <c r="D528" s="9" t="s">
        <v>353</v>
      </c>
      <c r="E528" s="9" t="s">
        <v>65</v>
      </c>
      <c r="F528" s="10" t="s">
        <v>1814</v>
      </c>
      <c r="G528" s="13"/>
      <c r="H528" s="9" t="s">
        <v>1810</v>
      </c>
      <c r="I528" s="9" t="s">
        <v>436</v>
      </c>
      <c r="J528" s="9" t="s">
        <v>1097</v>
      </c>
      <c r="K528" s="8" t="str">
        <f>VLOOKUP(A528,'directorio formulado'!$A$2:$V$289,1,FALSE)</f>
        <v>Juez107deIPM@justiciamilitar.gov.co</v>
      </c>
    </row>
    <row r="529" spans="1:11" ht="43.5" customHeight="1" x14ac:dyDescent="0.35">
      <c r="A529" s="10" t="s">
        <v>1815</v>
      </c>
      <c r="B529" s="9" t="s">
        <v>1089</v>
      </c>
      <c r="C529" s="9" t="s">
        <v>214</v>
      </c>
      <c r="D529" s="9" t="s">
        <v>353</v>
      </c>
      <c r="E529" s="9" t="s">
        <v>65</v>
      </c>
      <c r="F529" s="10" t="s">
        <v>1815</v>
      </c>
      <c r="G529" s="13">
        <v>2110</v>
      </c>
      <c r="H529" s="9" t="s">
        <v>1816</v>
      </c>
      <c r="I529" s="9" t="s">
        <v>437</v>
      </c>
      <c r="J529" s="9" t="s">
        <v>1097</v>
      </c>
      <c r="K529" s="8" t="e">
        <f>VLOOKUP(A529,'directorio formulado'!$A$2:$V$289,1,FALSE)</f>
        <v>#N/A</v>
      </c>
    </row>
    <row r="530" spans="1:11" ht="43.5" customHeight="1" x14ac:dyDescent="0.35">
      <c r="A530" s="10" t="s">
        <v>1817</v>
      </c>
      <c r="B530" s="9" t="s">
        <v>1665</v>
      </c>
      <c r="C530" s="9" t="s">
        <v>215</v>
      </c>
      <c r="D530" s="9" t="s">
        <v>354</v>
      </c>
      <c r="E530" s="9" t="s">
        <v>55</v>
      </c>
      <c r="F530" s="10" t="s">
        <v>1817</v>
      </c>
      <c r="G530" s="13">
        <v>2111</v>
      </c>
      <c r="H530" s="9" t="s">
        <v>1816</v>
      </c>
      <c r="I530" s="9" t="s">
        <v>437</v>
      </c>
      <c r="J530" s="9" t="s">
        <v>1097</v>
      </c>
      <c r="K530" s="8" t="str">
        <f>VLOOKUP(A530,'directorio formulado'!$A$2:$V$289,1,FALSE)</f>
        <v>Juez108deIPM@justiciamilitar.gov.co</v>
      </c>
    </row>
    <row r="531" spans="1:11" ht="43.5" customHeight="1" x14ac:dyDescent="0.35">
      <c r="A531" s="10" t="s">
        <v>1818</v>
      </c>
      <c r="B531" s="9" t="s">
        <v>1665</v>
      </c>
      <c r="C531" s="9" t="s">
        <v>216</v>
      </c>
      <c r="D531" s="9" t="s">
        <v>355</v>
      </c>
      <c r="E531" s="9" t="s">
        <v>340</v>
      </c>
      <c r="F531" s="10" t="s">
        <v>1818</v>
      </c>
      <c r="G531" s="13"/>
      <c r="H531" s="9" t="s">
        <v>1066</v>
      </c>
      <c r="I531" s="9" t="s">
        <v>1067</v>
      </c>
      <c r="J531" s="9" t="s">
        <v>1068</v>
      </c>
      <c r="K531" s="8" t="str">
        <f>VLOOKUP(A531,'directorio formulado'!$A$2:$V$289,1,FALSE)</f>
        <v>Juez109deIPM@justiciamilitar.gov.co</v>
      </c>
    </row>
    <row r="532" spans="1:11" ht="43.5" customHeight="1" x14ac:dyDescent="0.35">
      <c r="A532" s="10" t="s">
        <v>1819</v>
      </c>
      <c r="B532" s="9" t="s">
        <v>1089</v>
      </c>
      <c r="C532" s="9" t="s">
        <v>216</v>
      </c>
      <c r="D532" s="9" t="s">
        <v>355</v>
      </c>
      <c r="E532" s="9" t="s">
        <v>340</v>
      </c>
      <c r="F532" s="10" t="s">
        <v>1819</v>
      </c>
      <c r="G532" s="13">
        <v>1211</v>
      </c>
      <c r="H532" s="9" t="s">
        <v>1066</v>
      </c>
      <c r="I532" s="9" t="s">
        <v>1067</v>
      </c>
      <c r="J532" s="9" t="s">
        <v>1068</v>
      </c>
      <c r="K532" s="8" t="e">
        <f>VLOOKUP(A532,'directorio formulado'!$A$2:$V$289,1,FALSE)</f>
        <v>#N/A</v>
      </c>
    </row>
    <row r="533" spans="1:11" ht="43.5" customHeight="1" x14ac:dyDescent="0.35">
      <c r="A533" s="10" t="s">
        <v>1820</v>
      </c>
      <c r="B533" s="9" t="s">
        <v>1665</v>
      </c>
      <c r="C533" s="9" t="s">
        <v>217</v>
      </c>
      <c r="D533" s="9" t="s">
        <v>356</v>
      </c>
      <c r="E533" s="9" t="s">
        <v>351</v>
      </c>
      <c r="F533" s="10" t="s">
        <v>1820</v>
      </c>
      <c r="G533" s="13">
        <v>1351</v>
      </c>
      <c r="H533" s="9" t="s">
        <v>1066</v>
      </c>
      <c r="I533" s="9" t="s">
        <v>1067</v>
      </c>
      <c r="J533" s="9" t="s">
        <v>1068</v>
      </c>
      <c r="K533" s="8" t="str">
        <f>VLOOKUP(A533,'directorio formulado'!$A$2:$V$289,1,FALSE)</f>
        <v xml:space="preserve">juez110deipm@justiciamilitar.gov.co </v>
      </c>
    </row>
    <row r="534" spans="1:11" ht="43.5" customHeight="1" x14ac:dyDescent="0.35">
      <c r="A534" s="10" t="s">
        <v>1821</v>
      </c>
      <c r="B534" s="9" t="s">
        <v>1089</v>
      </c>
      <c r="C534" s="9" t="s">
        <v>217</v>
      </c>
      <c r="D534" s="9" t="s">
        <v>356</v>
      </c>
      <c r="E534" s="9" t="s">
        <v>351</v>
      </c>
      <c r="F534" s="10" t="s">
        <v>1821</v>
      </c>
      <c r="G534" s="13"/>
      <c r="H534" s="9" t="s">
        <v>1066</v>
      </c>
      <c r="I534" s="9" t="s">
        <v>1067</v>
      </c>
      <c r="J534" s="9" t="s">
        <v>1068</v>
      </c>
      <c r="K534" s="8" t="e">
        <f>VLOOKUP(A534,'directorio formulado'!$A$2:$V$289,1,FALSE)</f>
        <v>#N/A</v>
      </c>
    </row>
    <row r="535" spans="1:11" ht="43.5" customHeight="1" x14ac:dyDescent="0.35">
      <c r="A535" s="10" t="s">
        <v>1822</v>
      </c>
      <c r="B535" s="9" t="s">
        <v>1608</v>
      </c>
      <c r="C535" s="9" t="s">
        <v>218</v>
      </c>
      <c r="D535" s="9" t="s">
        <v>1065</v>
      </c>
      <c r="E535" s="9" t="s">
        <v>1065</v>
      </c>
      <c r="F535" s="10" t="s">
        <v>1822</v>
      </c>
      <c r="G535" s="13">
        <v>2372</v>
      </c>
      <c r="H535" s="9" t="s">
        <v>1823</v>
      </c>
      <c r="I535" s="9" t="s">
        <v>438</v>
      </c>
      <c r="J535" s="9" t="s">
        <v>1097</v>
      </c>
      <c r="K535" s="8" t="str">
        <f>VLOOKUP(A535,'directorio formulado'!$A$2:$V$289,1,FALSE)</f>
        <v xml:space="preserve">juezinspeccionfac@justiciamilitar.gov.co </v>
      </c>
    </row>
    <row r="536" spans="1:11" ht="43.5" customHeight="1" x14ac:dyDescent="0.35">
      <c r="A536" s="10" t="s">
        <v>1824</v>
      </c>
      <c r="B536" s="9" t="s">
        <v>1089</v>
      </c>
      <c r="C536" s="9" t="s">
        <v>218</v>
      </c>
      <c r="D536" s="9" t="s">
        <v>1065</v>
      </c>
      <c r="E536" s="9" t="s">
        <v>1065</v>
      </c>
      <c r="F536" s="10" t="s">
        <v>1824</v>
      </c>
      <c r="G536" s="13">
        <v>2373</v>
      </c>
      <c r="H536" s="9" t="s">
        <v>1823</v>
      </c>
      <c r="I536" s="9" t="s">
        <v>438</v>
      </c>
      <c r="J536" s="9" t="s">
        <v>1097</v>
      </c>
      <c r="K536" s="8" t="e">
        <f>VLOOKUP(A536,'directorio formulado'!$A$2:$V$289,1,FALSE)</f>
        <v>#N/A</v>
      </c>
    </row>
    <row r="537" spans="1:11" ht="43.5" customHeight="1" x14ac:dyDescent="0.35">
      <c r="A537" s="10" t="s">
        <v>1825</v>
      </c>
      <c r="B537" s="9" t="s">
        <v>1611</v>
      </c>
      <c r="C537" s="9" t="s">
        <v>219</v>
      </c>
      <c r="D537" s="9" t="s">
        <v>1065</v>
      </c>
      <c r="E537" s="9" t="s">
        <v>1065</v>
      </c>
      <c r="F537" s="10" t="s">
        <v>1825</v>
      </c>
      <c r="G537" s="13">
        <v>2480</v>
      </c>
      <c r="H537" s="9" t="s">
        <v>1273</v>
      </c>
      <c r="I537" s="9" t="s">
        <v>439</v>
      </c>
      <c r="J537" s="9" t="s">
        <v>1097</v>
      </c>
      <c r="K537" s="8" t="str">
        <f>VLOOKUP(A537,'directorio formulado'!$A$2:$V$289,1,FALSE)</f>
        <v>fiscaliainspeccion@justiciamilitar.gov.co</v>
      </c>
    </row>
    <row r="538" spans="1:11" ht="43.5" customHeight="1" x14ac:dyDescent="0.35">
      <c r="A538" s="10" t="s">
        <v>1826</v>
      </c>
      <c r="B538" s="9" t="s">
        <v>1089</v>
      </c>
      <c r="C538" s="9" t="s">
        <v>219</v>
      </c>
      <c r="D538" s="9" t="s">
        <v>1065</v>
      </c>
      <c r="E538" s="9" t="s">
        <v>1065</v>
      </c>
      <c r="F538" s="10" t="s">
        <v>1826</v>
      </c>
      <c r="G538" s="13">
        <v>2481</v>
      </c>
      <c r="H538" s="9" t="s">
        <v>1273</v>
      </c>
      <c r="I538" s="9" t="s">
        <v>439</v>
      </c>
      <c r="J538" s="9" t="s">
        <v>1097</v>
      </c>
      <c r="K538" s="8" t="e">
        <f>VLOOKUP(A538,'directorio formulado'!$A$2:$V$289,1,FALSE)</f>
        <v>#N/A</v>
      </c>
    </row>
    <row r="539" spans="1:11" ht="43.5" customHeight="1" x14ac:dyDescent="0.35">
      <c r="A539" s="10" t="s">
        <v>1828</v>
      </c>
      <c r="B539" s="9" t="s">
        <v>1827</v>
      </c>
      <c r="C539" s="9" t="s">
        <v>220</v>
      </c>
      <c r="D539" s="9" t="s">
        <v>357</v>
      </c>
      <c r="E539" s="9" t="s">
        <v>69</v>
      </c>
      <c r="F539" s="10" t="s">
        <v>1828</v>
      </c>
      <c r="G539" s="13"/>
      <c r="H539" s="9" t="s">
        <v>1139</v>
      </c>
      <c r="I539" s="9" t="s">
        <v>1396</v>
      </c>
      <c r="J539" s="9" t="s">
        <v>1097</v>
      </c>
      <c r="K539" s="8" t="str">
        <f>VLOOKUP(A539,'directorio formulado'!$A$2:$V$289,1,FALSE)</f>
        <v>FiscalanteCA122FAC@justiciamilitar.gov.co</v>
      </c>
    </row>
    <row r="540" spans="1:11" ht="43.5" customHeight="1" x14ac:dyDescent="0.35">
      <c r="A540" s="10" t="s">
        <v>1829</v>
      </c>
      <c r="B540" s="9" t="s">
        <v>1089</v>
      </c>
      <c r="C540" s="9" t="s">
        <v>220</v>
      </c>
      <c r="D540" s="9" t="s">
        <v>357</v>
      </c>
      <c r="E540" s="9" t="s">
        <v>69</v>
      </c>
      <c r="F540" s="10" t="s">
        <v>1829</v>
      </c>
      <c r="G540" s="13"/>
      <c r="H540" s="9" t="s">
        <v>1139</v>
      </c>
      <c r="I540" s="9" t="s">
        <v>1396</v>
      </c>
      <c r="J540" s="9" t="s">
        <v>1097</v>
      </c>
      <c r="K540" s="8" t="e">
        <f>VLOOKUP(A540,'directorio formulado'!$A$2:$V$289,1,FALSE)</f>
        <v>#N/A</v>
      </c>
    </row>
    <row r="541" spans="1:11" ht="43.5" customHeight="1" x14ac:dyDescent="0.35">
      <c r="A541" s="10" t="s">
        <v>1831</v>
      </c>
      <c r="B541" s="9" t="s">
        <v>1830</v>
      </c>
      <c r="C541" s="9" t="s">
        <v>221</v>
      </c>
      <c r="D541" s="9" t="s">
        <v>54</v>
      </c>
      <c r="E541" s="9" t="s">
        <v>55</v>
      </c>
      <c r="F541" s="10" t="s">
        <v>1831</v>
      </c>
      <c r="G541" s="13"/>
      <c r="H541" s="9" t="s">
        <v>1419</v>
      </c>
      <c r="I541" s="9" t="s">
        <v>629</v>
      </c>
      <c r="J541" s="9" t="s">
        <v>1097</v>
      </c>
      <c r="K541" s="8" t="str">
        <f>VLOOKUP(A541,'directorio formulado'!$A$2:$V$289,1,FALSE)</f>
        <v>FiscaldeEFFAC@justiciamilitar.gov.co</v>
      </c>
    </row>
    <row r="542" spans="1:11" ht="43.5" customHeight="1" x14ac:dyDescent="0.35">
      <c r="A542" s="10" t="s">
        <v>1832</v>
      </c>
      <c r="B542" s="9" t="s">
        <v>1089</v>
      </c>
      <c r="C542" s="9" t="s">
        <v>221</v>
      </c>
      <c r="D542" s="9" t="s">
        <v>54</v>
      </c>
      <c r="E542" s="9" t="s">
        <v>55</v>
      </c>
      <c r="F542" s="10" t="s">
        <v>1832</v>
      </c>
      <c r="G542" s="13"/>
      <c r="H542" s="9" t="s">
        <v>1419</v>
      </c>
      <c r="I542" s="9" t="s">
        <v>629</v>
      </c>
      <c r="J542" s="9" t="s">
        <v>1097</v>
      </c>
      <c r="K542" s="8" t="e">
        <f>VLOOKUP(A542,'directorio formulado'!$A$2:$V$289,1,FALSE)</f>
        <v>#N/A</v>
      </c>
    </row>
    <row r="543" spans="1:11" ht="43.5" customHeight="1" x14ac:dyDescent="0.35">
      <c r="A543" s="10" t="s">
        <v>593</v>
      </c>
      <c r="B543" s="9" t="s">
        <v>1665</v>
      </c>
      <c r="C543" s="9" t="s">
        <v>222</v>
      </c>
      <c r="D543" s="9" t="s">
        <v>296</v>
      </c>
      <c r="E543" s="9" t="s">
        <v>297</v>
      </c>
      <c r="F543" s="10" t="s">
        <v>593</v>
      </c>
      <c r="G543" s="13">
        <v>2614</v>
      </c>
      <c r="H543" s="9" t="s">
        <v>1158</v>
      </c>
      <c r="I543" s="9" t="s">
        <v>441</v>
      </c>
      <c r="J543" s="9" t="s">
        <v>1097</v>
      </c>
      <c r="K543" s="8" t="str">
        <f>VLOOKUP(A543,'directorio formulado'!$A$2:$V$289,1,FALSE)</f>
        <v>juez121deipm@justiciamilitar.gov.co</v>
      </c>
    </row>
    <row r="544" spans="1:11" ht="43.5" customHeight="1" x14ac:dyDescent="0.35">
      <c r="A544" s="10" t="s">
        <v>1833</v>
      </c>
      <c r="B544" s="9" t="s">
        <v>1089</v>
      </c>
      <c r="C544" s="9" t="s">
        <v>222</v>
      </c>
      <c r="D544" s="9" t="s">
        <v>296</v>
      </c>
      <c r="E544" s="9" t="s">
        <v>297</v>
      </c>
      <c r="F544" s="10" t="s">
        <v>1833</v>
      </c>
      <c r="G544" s="13">
        <v>2615</v>
      </c>
      <c r="H544" s="9" t="s">
        <v>1158</v>
      </c>
      <c r="I544" s="9" t="s">
        <v>441</v>
      </c>
      <c r="J544" s="9" t="s">
        <v>1097</v>
      </c>
      <c r="K544" s="8" t="e">
        <f>VLOOKUP(A544,'directorio formulado'!$A$2:$V$289,1,FALSE)</f>
        <v>#N/A</v>
      </c>
    </row>
    <row r="545" spans="1:11" ht="43.5" customHeight="1" x14ac:dyDescent="0.35">
      <c r="A545" s="10" t="s">
        <v>1834</v>
      </c>
      <c r="B545" s="9" t="s">
        <v>1665</v>
      </c>
      <c r="C545" s="9" t="s">
        <v>223</v>
      </c>
      <c r="D545" s="9" t="s">
        <v>323</v>
      </c>
      <c r="E545" s="9" t="s">
        <v>297</v>
      </c>
      <c r="F545" s="10" t="s">
        <v>1834</v>
      </c>
      <c r="G545" s="13"/>
      <c r="H545" s="14" t="s">
        <v>1095</v>
      </c>
      <c r="I545" s="9" t="s">
        <v>1118</v>
      </c>
      <c r="J545" s="9" t="s">
        <v>1097</v>
      </c>
      <c r="K545" s="8" t="str">
        <f>VLOOKUP(A545,'directorio formulado'!$A$2:$V$289,1,FALSE)</f>
        <v>Juez122deIPMFAC@justiciamilitar.gov.co</v>
      </c>
    </row>
    <row r="546" spans="1:11" ht="43.5" customHeight="1" x14ac:dyDescent="0.35">
      <c r="A546" s="10" t="s">
        <v>1835</v>
      </c>
      <c r="B546" s="9" t="s">
        <v>1089</v>
      </c>
      <c r="C546" s="9" t="s">
        <v>223</v>
      </c>
      <c r="D546" s="9" t="s">
        <v>323</v>
      </c>
      <c r="E546" s="9" t="s">
        <v>297</v>
      </c>
      <c r="F546" s="10" t="s">
        <v>1835</v>
      </c>
      <c r="G546" s="13"/>
      <c r="H546" s="14" t="s">
        <v>1095</v>
      </c>
      <c r="I546" s="9" t="s">
        <v>1118</v>
      </c>
      <c r="J546" s="9" t="s">
        <v>1097</v>
      </c>
      <c r="K546" s="8" t="e">
        <f>VLOOKUP(A546,'directorio formulado'!$A$2:$V$289,1,FALSE)</f>
        <v>#N/A</v>
      </c>
    </row>
    <row r="547" spans="1:11" ht="43.5" customHeight="1" x14ac:dyDescent="0.35">
      <c r="A547" s="10" t="s">
        <v>1836</v>
      </c>
      <c r="B547" s="9" t="s">
        <v>1665</v>
      </c>
      <c r="C547" s="9" t="s">
        <v>225</v>
      </c>
      <c r="D547" s="9" t="s">
        <v>358</v>
      </c>
      <c r="E547" s="9" t="s">
        <v>308</v>
      </c>
      <c r="F547" s="10" t="s">
        <v>1836</v>
      </c>
      <c r="G547" s="13">
        <v>2412</v>
      </c>
      <c r="H547" s="9" t="s">
        <v>1837</v>
      </c>
      <c r="I547" s="9" t="s">
        <v>442</v>
      </c>
      <c r="J547" s="9" t="s">
        <v>1097</v>
      </c>
      <c r="K547" s="8" t="str">
        <f>VLOOKUP(A547,'directorio formulado'!$A$2:$V$289,1,FALSE)</f>
        <v>Juez124deIPMFAC@justiciamilitar.gov.co</v>
      </c>
    </row>
    <row r="548" spans="1:11" ht="43.5" customHeight="1" x14ac:dyDescent="0.35">
      <c r="A548" s="10" t="s">
        <v>1838</v>
      </c>
      <c r="B548" s="9" t="s">
        <v>1089</v>
      </c>
      <c r="C548" s="9" t="s">
        <v>225</v>
      </c>
      <c r="D548" s="9" t="s">
        <v>358</v>
      </c>
      <c r="E548" s="9" t="s">
        <v>308</v>
      </c>
      <c r="F548" s="10" t="s">
        <v>1838</v>
      </c>
      <c r="G548" s="13">
        <v>2413</v>
      </c>
      <c r="H548" s="9" t="s">
        <v>1837</v>
      </c>
      <c r="I548" s="9" t="s">
        <v>442</v>
      </c>
      <c r="J548" s="9" t="s">
        <v>1097</v>
      </c>
      <c r="K548" s="8" t="e">
        <f>VLOOKUP(A548,'directorio formulado'!$A$2:$V$289,1,FALSE)</f>
        <v>#N/A</v>
      </c>
    </row>
    <row r="549" spans="1:11" ht="43.5" customHeight="1" x14ac:dyDescent="0.35">
      <c r="A549" s="10" t="s">
        <v>1839</v>
      </c>
      <c r="B549" s="9" t="s">
        <v>1665</v>
      </c>
      <c r="C549" s="9" t="s">
        <v>227</v>
      </c>
      <c r="D549" s="9" t="s">
        <v>359</v>
      </c>
      <c r="E549" s="9" t="s">
        <v>301</v>
      </c>
      <c r="F549" s="10" t="s">
        <v>1839</v>
      </c>
      <c r="G549" s="13">
        <v>1309</v>
      </c>
      <c r="H549" s="9" t="s">
        <v>1066</v>
      </c>
      <c r="I549" s="9" t="s">
        <v>1067</v>
      </c>
      <c r="J549" s="9" t="s">
        <v>1068</v>
      </c>
      <c r="K549" s="8" t="str">
        <f>VLOOKUP(A549,'directorio formulado'!$A$2:$V$289,1,FALSE)</f>
        <v>Juez127deIPMFAC@justiciamilitar.gov.co</v>
      </c>
    </row>
    <row r="550" spans="1:11" ht="43.5" customHeight="1" x14ac:dyDescent="0.35">
      <c r="A550" s="10" t="s">
        <v>1840</v>
      </c>
      <c r="B550" s="9" t="s">
        <v>1089</v>
      </c>
      <c r="C550" s="9" t="s">
        <v>227</v>
      </c>
      <c r="D550" s="9" t="s">
        <v>359</v>
      </c>
      <c r="E550" s="9" t="s">
        <v>301</v>
      </c>
      <c r="F550" s="10" t="s">
        <v>1840</v>
      </c>
      <c r="G550" s="13">
        <v>1310</v>
      </c>
      <c r="H550" s="9" t="s">
        <v>1066</v>
      </c>
      <c r="I550" s="9" t="s">
        <v>1067</v>
      </c>
      <c r="J550" s="9" t="s">
        <v>1068</v>
      </c>
      <c r="K550" s="8" t="e">
        <f>VLOOKUP(A550,'directorio formulado'!$A$2:$V$289,1,FALSE)</f>
        <v>#N/A</v>
      </c>
    </row>
    <row r="551" spans="1:11" ht="43.5" customHeight="1" x14ac:dyDescent="0.35">
      <c r="A551" s="10" t="s">
        <v>1842</v>
      </c>
      <c r="B551" s="9" t="s">
        <v>1841</v>
      </c>
      <c r="C551" s="9" t="s">
        <v>228</v>
      </c>
      <c r="D551" s="9" t="s">
        <v>1065</v>
      </c>
      <c r="E551" s="9" t="s">
        <v>1065</v>
      </c>
      <c r="F551" s="10" t="s">
        <v>1842</v>
      </c>
      <c r="G551" s="13">
        <v>1355</v>
      </c>
      <c r="H551" s="9" t="s">
        <v>1066</v>
      </c>
      <c r="I551" s="9" t="s">
        <v>1067</v>
      </c>
      <c r="J551" s="9" t="s">
        <v>1068</v>
      </c>
      <c r="K551" s="8" t="str">
        <f>VLOOKUP(A551,'directorio formulado'!$A$2:$V$289,1,FALSE)</f>
        <v>JuezdeDGPonal@justiciamilitar.gov.co</v>
      </c>
    </row>
    <row r="552" spans="1:11" ht="43.5" customHeight="1" x14ac:dyDescent="0.35">
      <c r="A552" s="10" t="s">
        <v>1843</v>
      </c>
      <c r="B552" s="9" t="s">
        <v>1089</v>
      </c>
      <c r="C552" s="9" t="s">
        <v>228</v>
      </c>
      <c r="D552" s="9" t="s">
        <v>1065</v>
      </c>
      <c r="E552" s="9" t="s">
        <v>1065</v>
      </c>
      <c r="F552" s="10" t="s">
        <v>1843</v>
      </c>
      <c r="G552" s="13"/>
      <c r="H552" s="9" t="s">
        <v>1066</v>
      </c>
      <c r="I552" s="9" t="s">
        <v>1067</v>
      </c>
      <c r="J552" s="9" t="s">
        <v>1068</v>
      </c>
      <c r="K552" s="8" t="e">
        <f>VLOOKUP(A552,'directorio formulado'!$A$2:$V$289,1,FALSE)</f>
        <v>#N/A</v>
      </c>
    </row>
    <row r="553" spans="1:11" ht="43.5" customHeight="1" x14ac:dyDescent="0.35">
      <c r="A553" s="10" t="s">
        <v>1845</v>
      </c>
      <c r="B553" s="9" t="s">
        <v>1844</v>
      </c>
      <c r="C553" s="9" t="s">
        <v>229</v>
      </c>
      <c r="D553" s="9" t="s">
        <v>1065</v>
      </c>
      <c r="E553" s="9" t="s">
        <v>1065</v>
      </c>
      <c r="F553" s="10" t="s">
        <v>1845</v>
      </c>
      <c r="G553" s="13">
        <v>1364</v>
      </c>
      <c r="H553" s="9" t="s">
        <v>1066</v>
      </c>
      <c r="I553" s="9" t="s">
        <v>1067</v>
      </c>
      <c r="J553" s="9" t="s">
        <v>1068</v>
      </c>
      <c r="K553" s="8" t="str">
        <f>VLOOKUP(A553,'directorio formulado'!$A$2:$V$289,1,FALSE)</f>
        <v>Fiscal141anteJDG@justiciamilitar.gov.co</v>
      </c>
    </row>
    <row r="554" spans="1:11" ht="43.5" customHeight="1" x14ac:dyDescent="0.35">
      <c r="A554" s="10" t="s">
        <v>1846</v>
      </c>
      <c r="B554" s="9" t="s">
        <v>1089</v>
      </c>
      <c r="C554" s="9" t="s">
        <v>229</v>
      </c>
      <c r="D554" s="9" t="s">
        <v>1065</v>
      </c>
      <c r="E554" s="9" t="s">
        <v>1065</v>
      </c>
      <c r="F554" s="10" t="s">
        <v>1846</v>
      </c>
      <c r="G554" s="13">
        <v>1365</v>
      </c>
      <c r="H554" s="9" t="s">
        <v>1066</v>
      </c>
      <c r="I554" s="9" t="s">
        <v>1067</v>
      </c>
      <c r="J554" s="9" t="s">
        <v>1068</v>
      </c>
      <c r="K554" s="8" t="e">
        <f>VLOOKUP(A554,'directorio formulado'!$A$2:$V$289,1,FALSE)</f>
        <v>#N/A</v>
      </c>
    </row>
    <row r="555" spans="1:11" ht="43.5" customHeight="1" x14ac:dyDescent="0.35">
      <c r="A555" s="10" t="s">
        <v>1848</v>
      </c>
      <c r="B555" s="9" t="s">
        <v>1847</v>
      </c>
      <c r="C555" s="9" t="s">
        <v>230</v>
      </c>
      <c r="D555" s="9" t="s">
        <v>1065</v>
      </c>
      <c r="E555" s="9" t="s">
        <v>1065</v>
      </c>
      <c r="F555" s="10" t="s">
        <v>1848</v>
      </c>
      <c r="G555" s="13"/>
      <c r="H555" s="18" t="s">
        <v>1143</v>
      </c>
      <c r="I555" s="9" t="s">
        <v>644</v>
      </c>
      <c r="J555" s="9" t="s">
        <v>1097</v>
      </c>
      <c r="K555" s="8" t="str">
        <f>VLOOKUP(A555,'directorio formulado'!$A$2:$V$289,1,FALSE)</f>
        <v>JuezdePolMetroBogota@justiciamilitar.gov.co</v>
      </c>
    </row>
    <row r="556" spans="1:11" ht="43.5" customHeight="1" x14ac:dyDescent="0.35">
      <c r="A556" s="10" t="s">
        <v>1849</v>
      </c>
      <c r="B556" s="9" t="s">
        <v>1089</v>
      </c>
      <c r="C556" s="9" t="s">
        <v>230</v>
      </c>
      <c r="D556" s="9" t="s">
        <v>1065</v>
      </c>
      <c r="E556" s="9" t="s">
        <v>1065</v>
      </c>
      <c r="F556" s="10" t="s">
        <v>1849</v>
      </c>
      <c r="G556" s="13"/>
      <c r="H556" s="18" t="s">
        <v>1143</v>
      </c>
      <c r="I556" s="9" t="s">
        <v>644</v>
      </c>
      <c r="J556" s="9" t="s">
        <v>1097</v>
      </c>
      <c r="K556" s="8" t="e">
        <f>VLOOKUP(A556,'directorio formulado'!$A$2:$V$289,1,FALSE)</f>
        <v>#N/A</v>
      </c>
    </row>
    <row r="557" spans="1:11" ht="43.5" customHeight="1" x14ac:dyDescent="0.35">
      <c r="A557" s="10" t="s">
        <v>1850</v>
      </c>
      <c r="B557" s="9" t="s">
        <v>1847</v>
      </c>
      <c r="C557" s="9" t="s">
        <v>231</v>
      </c>
      <c r="D557" s="9" t="s">
        <v>1065</v>
      </c>
      <c r="E557" s="9" t="s">
        <v>297</v>
      </c>
      <c r="F557" s="10" t="s">
        <v>1850</v>
      </c>
      <c r="G557" s="13"/>
      <c r="H557" s="14" t="s">
        <v>1100</v>
      </c>
      <c r="I557" s="14" t="s">
        <v>1851</v>
      </c>
      <c r="J557" s="9" t="s">
        <v>1097</v>
      </c>
      <c r="K557" s="8" t="str">
        <f>VLOOKUP(A557,'directorio formulado'!$A$2:$V$289,1,FALSE)</f>
        <v>JuezdePolMetroVA@justiciamilitar.gov.co</v>
      </c>
    </row>
    <row r="558" spans="1:11" ht="43.5" customHeight="1" x14ac:dyDescent="0.35">
      <c r="A558" s="10" t="s">
        <v>1852</v>
      </c>
      <c r="B558" s="9" t="s">
        <v>1089</v>
      </c>
      <c r="C558" s="9" t="s">
        <v>231</v>
      </c>
      <c r="D558" s="18" t="s">
        <v>1065</v>
      </c>
      <c r="E558" s="18" t="s">
        <v>297</v>
      </c>
      <c r="F558" s="10" t="s">
        <v>1852</v>
      </c>
      <c r="G558" s="13"/>
      <c r="H558" s="14" t="s">
        <v>1100</v>
      </c>
      <c r="I558" s="14" t="s">
        <v>1851</v>
      </c>
      <c r="J558" s="9" t="s">
        <v>1097</v>
      </c>
      <c r="K558" s="8" t="e">
        <f>VLOOKUP(A558,'directorio formulado'!$A$2:$V$289,1,FALSE)</f>
        <v>#N/A</v>
      </c>
    </row>
    <row r="559" spans="1:11" ht="43.5" customHeight="1" x14ac:dyDescent="0.35">
      <c r="A559" s="10" t="s">
        <v>1853</v>
      </c>
      <c r="B559" s="9" t="s">
        <v>1847</v>
      </c>
      <c r="C559" s="9" t="s">
        <v>232</v>
      </c>
      <c r="D559" s="9" t="s">
        <v>1065</v>
      </c>
      <c r="E559" s="9" t="s">
        <v>1065</v>
      </c>
      <c r="F559" s="10" t="s">
        <v>1853</v>
      </c>
      <c r="G559" s="13">
        <v>1334</v>
      </c>
      <c r="H559" s="9" t="s">
        <v>1066</v>
      </c>
      <c r="I559" s="9" t="s">
        <v>1067</v>
      </c>
      <c r="J559" s="9" t="s">
        <v>1068</v>
      </c>
      <c r="K559" s="8" t="str">
        <f>VLOOKUP(A559,'directorio formulado'!$A$2:$V$289,1,FALSE)</f>
        <v>JuezdePolMetroCali@justiciamilitar.gov.co</v>
      </c>
    </row>
    <row r="560" spans="1:11" ht="43.5" customHeight="1" x14ac:dyDescent="0.35">
      <c r="A560" s="10" t="s">
        <v>1854</v>
      </c>
      <c r="B560" s="9" t="s">
        <v>1089</v>
      </c>
      <c r="C560" s="9" t="s">
        <v>232</v>
      </c>
      <c r="D560" s="9" t="s">
        <v>1065</v>
      </c>
      <c r="E560" s="9" t="s">
        <v>1065</v>
      </c>
      <c r="F560" s="10" t="s">
        <v>1854</v>
      </c>
      <c r="G560" s="13">
        <v>1341</v>
      </c>
      <c r="H560" s="9" t="s">
        <v>1066</v>
      </c>
      <c r="I560" s="9" t="s">
        <v>1067</v>
      </c>
      <c r="J560" s="9" t="s">
        <v>1068</v>
      </c>
      <c r="K560" s="8" t="e">
        <f>VLOOKUP(A560,'directorio formulado'!$A$2:$V$289,1,FALSE)</f>
        <v>#N/A</v>
      </c>
    </row>
    <row r="561" spans="1:11" ht="43.5" customHeight="1" x14ac:dyDescent="0.35">
      <c r="A561" s="10" t="s">
        <v>1856</v>
      </c>
      <c r="B561" s="9" t="s">
        <v>1855</v>
      </c>
      <c r="C561" s="9" t="s">
        <v>233</v>
      </c>
      <c r="D561" s="9" t="s">
        <v>1065</v>
      </c>
      <c r="E561" s="9" t="s">
        <v>1065</v>
      </c>
      <c r="F561" s="10" t="s">
        <v>1856</v>
      </c>
      <c r="G561" s="13"/>
      <c r="H561" s="9" t="s">
        <v>1100</v>
      </c>
      <c r="I561" s="9" t="s">
        <v>444</v>
      </c>
      <c r="J561" s="9" t="s">
        <v>1097</v>
      </c>
      <c r="K561" s="8" t="str">
        <f>VLOOKUP(A561,'directorio formulado'!$A$2:$V$289,1,FALSE)</f>
        <v xml:space="preserve">fiscal146antejpmebog@justiciamilitar.gov.co </v>
      </c>
    </row>
    <row r="562" spans="1:11" ht="43.5" customHeight="1" x14ac:dyDescent="0.35">
      <c r="A562" s="10" t="s">
        <v>1857</v>
      </c>
      <c r="B562" s="9" t="s">
        <v>1089</v>
      </c>
      <c r="C562" s="9" t="s">
        <v>233</v>
      </c>
      <c r="D562" s="9" t="s">
        <v>1065</v>
      </c>
      <c r="E562" s="9" t="s">
        <v>1065</v>
      </c>
      <c r="F562" s="10" t="s">
        <v>1857</v>
      </c>
      <c r="G562" s="13"/>
      <c r="H562" s="9" t="s">
        <v>1100</v>
      </c>
      <c r="I562" s="9" t="s">
        <v>444</v>
      </c>
      <c r="J562" s="9" t="s">
        <v>1097</v>
      </c>
      <c r="K562" s="8" t="e">
        <f>VLOOKUP(A562,'directorio formulado'!$A$2:$V$289,1,FALSE)</f>
        <v>#N/A</v>
      </c>
    </row>
    <row r="563" spans="1:11" ht="43.5" customHeight="1" x14ac:dyDescent="0.35">
      <c r="A563" s="10" t="s">
        <v>1858</v>
      </c>
      <c r="B563" s="9" t="s">
        <v>1855</v>
      </c>
      <c r="C563" s="9" t="s">
        <v>234</v>
      </c>
      <c r="D563" s="9" t="s">
        <v>296</v>
      </c>
      <c r="E563" s="9" t="s">
        <v>297</v>
      </c>
      <c r="F563" s="10" t="s">
        <v>1858</v>
      </c>
      <c r="G563" s="13"/>
      <c r="H563" s="9" t="s">
        <v>1346</v>
      </c>
      <c r="I563" s="9" t="s">
        <v>445</v>
      </c>
      <c r="J563" s="9" t="s">
        <v>1097</v>
      </c>
      <c r="K563" s="8" t="str">
        <f>VLOOKUP(A563,'directorio formulado'!$A$2:$V$289,1,FALSE)</f>
        <v>Fiscal148JuPoMeVallA@justiciamilitar.gov.co</v>
      </c>
    </row>
    <row r="564" spans="1:11" ht="43.5" customHeight="1" x14ac:dyDescent="0.35">
      <c r="A564" s="10" t="s">
        <v>1859</v>
      </c>
      <c r="B564" s="9" t="s">
        <v>1089</v>
      </c>
      <c r="C564" s="9" t="s">
        <v>234</v>
      </c>
      <c r="D564" s="9" t="s">
        <v>296</v>
      </c>
      <c r="E564" s="9" t="s">
        <v>297</v>
      </c>
      <c r="F564" s="10" t="s">
        <v>1859</v>
      </c>
      <c r="G564" s="13"/>
      <c r="H564" s="9" t="s">
        <v>1346</v>
      </c>
      <c r="I564" s="9" t="s">
        <v>445</v>
      </c>
      <c r="J564" s="9" t="s">
        <v>1097</v>
      </c>
      <c r="K564" s="8" t="e">
        <f>VLOOKUP(A564,'directorio formulado'!$A$2:$V$289,1,FALSE)</f>
        <v>#N/A</v>
      </c>
    </row>
    <row r="565" spans="1:11" ht="43.5" customHeight="1" x14ac:dyDescent="0.35">
      <c r="A565" s="10" t="s">
        <v>1860</v>
      </c>
      <c r="B565" s="9" t="s">
        <v>1855</v>
      </c>
      <c r="C565" s="9" t="s">
        <v>235</v>
      </c>
      <c r="D565" s="9" t="s">
        <v>54</v>
      </c>
      <c r="E565" s="9" t="s">
        <v>55</v>
      </c>
      <c r="F565" s="10" t="s">
        <v>1860</v>
      </c>
      <c r="G565" s="13"/>
      <c r="H565" s="9" t="s">
        <v>1450</v>
      </c>
      <c r="I565" s="9" t="s">
        <v>645</v>
      </c>
      <c r="J565" s="9" t="s">
        <v>1097</v>
      </c>
      <c r="K565" s="8" t="str">
        <f>VLOOKUP(A565,'directorio formulado'!$A$2:$V$289,1,FALSE)</f>
        <v>Fiscal149JuPoMeCali@justiciamilitar.gov.co</v>
      </c>
    </row>
    <row r="566" spans="1:11" ht="43.5" customHeight="1" x14ac:dyDescent="0.35">
      <c r="A566" s="10" t="s">
        <v>1861</v>
      </c>
      <c r="B566" s="9" t="s">
        <v>1089</v>
      </c>
      <c r="C566" s="9" t="s">
        <v>235</v>
      </c>
      <c r="D566" s="9" t="s">
        <v>54</v>
      </c>
      <c r="E566" s="9" t="s">
        <v>55</v>
      </c>
      <c r="F566" s="10" t="s">
        <v>1861</v>
      </c>
      <c r="G566" s="13"/>
      <c r="H566" s="9" t="s">
        <v>1450</v>
      </c>
      <c r="I566" s="9" t="s">
        <v>645</v>
      </c>
      <c r="J566" s="9" t="s">
        <v>1097</v>
      </c>
      <c r="K566" s="8" t="e">
        <f>VLOOKUP(A566,'directorio formulado'!$A$2:$V$289,1,FALSE)</f>
        <v>#N/A</v>
      </c>
    </row>
    <row r="567" spans="1:11" ht="43.5" customHeight="1" x14ac:dyDescent="0.35">
      <c r="A567" s="10" t="s">
        <v>1863</v>
      </c>
      <c r="B567" s="9" t="s">
        <v>1862</v>
      </c>
      <c r="C567" s="9" t="s">
        <v>236</v>
      </c>
      <c r="D567" s="9" t="s">
        <v>89</v>
      </c>
      <c r="E567" s="9" t="s">
        <v>90</v>
      </c>
      <c r="F567" s="10" t="s">
        <v>1863</v>
      </c>
      <c r="G567" s="13"/>
      <c r="H567" s="9" t="s">
        <v>1864</v>
      </c>
      <c r="I567" s="9" t="s">
        <v>646</v>
      </c>
      <c r="J567" s="9" t="s">
        <v>1097</v>
      </c>
      <c r="K567" s="8" t="str">
        <f>VLOOKUP(A567,'directorio formulado'!$A$2:$V$289,1,FALSE)</f>
        <v>juezdedptopolris@justiciamilitar.gov.co</v>
      </c>
    </row>
    <row r="568" spans="1:11" ht="43.5" customHeight="1" x14ac:dyDescent="0.35">
      <c r="A568" s="10" t="s">
        <v>1865</v>
      </c>
      <c r="B568" s="9" t="s">
        <v>1089</v>
      </c>
      <c r="C568" s="9" t="s">
        <v>236</v>
      </c>
      <c r="D568" s="9" t="s">
        <v>89</v>
      </c>
      <c r="E568" s="9" t="s">
        <v>90</v>
      </c>
      <c r="F568" s="10" t="s">
        <v>1865</v>
      </c>
      <c r="G568" s="13"/>
      <c r="H568" s="9" t="s">
        <v>1191</v>
      </c>
      <c r="I568" s="9" t="s">
        <v>647</v>
      </c>
      <c r="J568" s="9" t="s">
        <v>1097</v>
      </c>
      <c r="K568" s="8" t="e">
        <f>VLOOKUP(A568,'directorio formulado'!$A$2:$V$289,1,FALSE)</f>
        <v>#N/A</v>
      </c>
    </row>
    <row r="569" spans="1:11" ht="43.5" customHeight="1" x14ac:dyDescent="0.35">
      <c r="A569" s="10" t="s">
        <v>1866</v>
      </c>
      <c r="B569" s="9" t="s">
        <v>1862</v>
      </c>
      <c r="C569" s="9" t="s">
        <v>237</v>
      </c>
      <c r="D569" s="9" t="s">
        <v>309</v>
      </c>
      <c r="E569" s="9" t="s">
        <v>310</v>
      </c>
      <c r="F569" s="10" t="s">
        <v>1866</v>
      </c>
      <c r="G569" s="13"/>
      <c r="H569" s="9" t="s">
        <v>1191</v>
      </c>
      <c r="I569" s="9" t="s">
        <v>647</v>
      </c>
      <c r="J569" s="9" t="s">
        <v>1097</v>
      </c>
      <c r="K569" s="8" t="str">
        <f>VLOOKUP(A569,'directorio formulado'!$A$2:$V$289,1,FALSE)</f>
        <v>JuezdeDptoPolAtlanti@justiciamilitar.gov.co</v>
      </c>
    </row>
    <row r="570" spans="1:11" ht="43.5" customHeight="1" x14ac:dyDescent="0.35">
      <c r="A570" s="10" t="s">
        <v>1867</v>
      </c>
      <c r="B570" s="9" t="s">
        <v>1089</v>
      </c>
      <c r="C570" s="9" t="s">
        <v>237</v>
      </c>
      <c r="D570" s="9" t="s">
        <v>309</v>
      </c>
      <c r="E570" s="9" t="s">
        <v>310</v>
      </c>
      <c r="F570" s="10" t="s">
        <v>1867</v>
      </c>
      <c r="G570" s="13">
        <v>2175</v>
      </c>
      <c r="H570" s="14" t="s">
        <v>1213</v>
      </c>
      <c r="I570" s="9" t="s">
        <v>1214</v>
      </c>
      <c r="J570" s="9" t="s">
        <v>1097</v>
      </c>
      <c r="K570" s="8" t="e">
        <f>VLOOKUP(A570,'directorio formulado'!$A$2:$V$289,1,FALSE)</f>
        <v>#N/A</v>
      </c>
    </row>
    <row r="571" spans="1:11" ht="43.5" customHeight="1" x14ac:dyDescent="0.35">
      <c r="A571" s="10" t="s">
        <v>1868</v>
      </c>
      <c r="B571" s="9" t="s">
        <v>1862</v>
      </c>
      <c r="C571" s="9" t="s">
        <v>238</v>
      </c>
      <c r="D571" s="9" t="s">
        <v>307</v>
      </c>
      <c r="E571" s="9" t="s">
        <v>308</v>
      </c>
      <c r="F571" s="10" t="s">
        <v>1868</v>
      </c>
      <c r="G571" s="13">
        <v>2176</v>
      </c>
      <c r="H571" s="14" t="s">
        <v>1213</v>
      </c>
      <c r="I571" s="9" t="s">
        <v>1214</v>
      </c>
      <c r="J571" s="9" t="s">
        <v>1097</v>
      </c>
      <c r="K571" s="8" t="str">
        <f>VLOOKUP(A571,'directorio formulado'!$A$2:$V$289,1,FALSE)</f>
        <v>JuezdeDptoPolMeta@justiciamilitar.gov.co</v>
      </c>
    </row>
    <row r="572" spans="1:11" ht="43.5" customHeight="1" x14ac:dyDescent="0.35">
      <c r="A572" s="10" t="s">
        <v>1869</v>
      </c>
      <c r="B572" s="9" t="s">
        <v>1089</v>
      </c>
      <c r="C572" s="9" t="s">
        <v>238</v>
      </c>
      <c r="D572" s="9" t="s">
        <v>307</v>
      </c>
      <c r="E572" s="9" t="s">
        <v>308</v>
      </c>
      <c r="F572" s="10" t="s">
        <v>1869</v>
      </c>
      <c r="G572" s="13"/>
      <c r="H572" s="9" t="s">
        <v>1864</v>
      </c>
      <c r="I572" s="9" t="s">
        <v>447</v>
      </c>
      <c r="J572" s="9" t="s">
        <v>1097</v>
      </c>
      <c r="K572" s="8" t="e">
        <f>VLOOKUP(A572,'directorio formulado'!$A$2:$V$289,1,FALSE)</f>
        <v>#N/A</v>
      </c>
    </row>
    <row r="573" spans="1:11" ht="43.5" customHeight="1" x14ac:dyDescent="0.35">
      <c r="A573" s="10" t="s">
        <v>1869</v>
      </c>
      <c r="B573" s="9" t="s">
        <v>1089</v>
      </c>
      <c r="C573" s="9" t="s">
        <v>238</v>
      </c>
      <c r="D573" s="9" t="s">
        <v>307</v>
      </c>
      <c r="E573" s="9" t="s">
        <v>308</v>
      </c>
      <c r="F573" s="10" t="s">
        <v>1869</v>
      </c>
      <c r="G573" s="13"/>
      <c r="H573" s="9" t="s">
        <v>1864</v>
      </c>
      <c r="I573" s="9" t="s">
        <v>447</v>
      </c>
      <c r="J573" s="9" t="s">
        <v>1097</v>
      </c>
      <c r="K573" s="8" t="e">
        <f>VLOOKUP(A573,'directorio formulado'!$A$2:$V$289,1,FALSE)</f>
        <v>#N/A</v>
      </c>
    </row>
    <row r="574" spans="1:11" ht="43.5" customHeight="1" x14ac:dyDescent="0.35">
      <c r="A574" s="10" t="s">
        <v>1870</v>
      </c>
      <c r="B574" s="9" t="s">
        <v>1862</v>
      </c>
      <c r="C574" s="9" t="s">
        <v>239</v>
      </c>
      <c r="D574" s="9" t="s">
        <v>64</v>
      </c>
      <c r="E574" s="9" t="s">
        <v>65</v>
      </c>
      <c r="F574" s="10" t="s">
        <v>1870</v>
      </c>
      <c r="G574" s="13"/>
      <c r="H574" s="9" t="s">
        <v>1066</v>
      </c>
      <c r="I574" s="9" t="s">
        <v>1067</v>
      </c>
      <c r="J574" s="9" t="s">
        <v>1068</v>
      </c>
      <c r="K574" s="8" t="str">
        <f>VLOOKUP(A574,'directorio formulado'!$A$2:$V$289,1,FALSE)</f>
        <v>JuezdeDptoPolNari@justiciamilitar.gov.co</v>
      </c>
    </row>
    <row r="575" spans="1:11" ht="43.5" customHeight="1" x14ac:dyDescent="0.35">
      <c r="A575" s="10" t="s">
        <v>1871</v>
      </c>
      <c r="B575" s="9" t="s">
        <v>1089</v>
      </c>
      <c r="C575" s="9" t="s">
        <v>239</v>
      </c>
      <c r="D575" s="9" t="s">
        <v>64</v>
      </c>
      <c r="E575" s="9" t="s">
        <v>65</v>
      </c>
      <c r="F575" s="10" t="s">
        <v>1871</v>
      </c>
      <c r="G575" s="13"/>
      <c r="H575" s="9" t="s">
        <v>1450</v>
      </c>
      <c r="I575" s="9" t="s">
        <v>645</v>
      </c>
      <c r="J575" s="9" t="s">
        <v>1097</v>
      </c>
      <c r="K575" s="8" t="e">
        <f>VLOOKUP(A575,'directorio formulado'!$A$2:$V$289,1,FALSE)</f>
        <v>#N/A</v>
      </c>
    </row>
    <row r="576" spans="1:11" ht="43.5" customHeight="1" x14ac:dyDescent="0.35">
      <c r="A576" s="10" t="s">
        <v>1873</v>
      </c>
      <c r="B576" s="9" t="s">
        <v>1872</v>
      </c>
      <c r="C576" s="9" t="s">
        <v>240</v>
      </c>
      <c r="D576" s="9" t="s">
        <v>318</v>
      </c>
      <c r="E576" s="9" t="s">
        <v>319</v>
      </c>
      <c r="F576" s="10" t="s">
        <v>1873</v>
      </c>
      <c r="G576" s="13"/>
      <c r="H576" s="9" t="s">
        <v>1450</v>
      </c>
      <c r="I576" s="9" t="s">
        <v>645</v>
      </c>
      <c r="J576" s="9" t="s">
        <v>1097</v>
      </c>
      <c r="K576" s="8" t="str">
        <f>VLOOKUP(A576,'directorio formulado'!$A$2:$V$289,1,FALSE)</f>
        <v>Fiscal152anteJDPol@justiciamilitar.gov.co</v>
      </c>
    </row>
    <row r="577" spans="1:11" ht="43.5" customHeight="1" x14ac:dyDescent="0.35">
      <c r="A577" s="10" t="s">
        <v>1874</v>
      </c>
      <c r="B577" s="9" t="s">
        <v>1089</v>
      </c>
      <c r="C577" s="9" t="s">
        <v>240</v>
      </c>
      <c r="D577" s="9" t="s">
        <v>318</v>
      </c>
      <c r="E577" s="9" t="s">
        <v>319</v>
      </c>
      <c r="F577" s="10" t="s">
        <v>1874</v>
      </c>
      <c r="G577" s="13"/>
      <c r="H577" s="9" t="s">
        <v>1114</v>
      </c>
      <c r="I577" s="9" t="s">
        <v>80</v>
      </c>
      <c r="J577" s="9" t="s">
        <v>1097</v>
      </c>
      <c r="K577" s="8" t="e">
        <f>VLOOKUP(A577,'directorio formulado'!$A$2:$V$289,1,FALSE)</f>
        <v>#N/A</v>
      </c>
    </row>
    <row r="578" spans="1:11" ht="43.5" customHeight="1" x14ac:dyDescent="0.35">
      <c r="A578" s="10" t="s">
        <v>1875</v>
      </c>
      <c r="B578" s="9" t="s">
        <v>1872</v>
      </c>
      <c r="C578" s="9" t="s">
        <v>241</v>
      </c>
      <c r="D578" s="9" t="s">
        <v>307</v>
      </c>
      <c r="E578" s="9" t="s">
        <v>308</v>
      </c>
      <c r="F578" s="10" t="s">
        <v>1875</v>
      </c>
      <c r="G578" s="13"/>
      <c r="H578" s="9" t="s">
        <v>1114</v>
      </c>
      <c r="I578" s="9" t="s">
        <v>80</v>
      </c>
      <c r="J578" s="9" t="s">
        <v>1097</v>
      </c>
      <c r="K578" s="8" t="str">
        <f>VLOOKUP(A578,'directorio formulado'!$A$2:$V$289,1,FALSE)</f>
        <v>Fiscal154anteJDP@justiciamilitar.gov.co</v>
      </c>
    </row>
    <row r="579" spans="1:11" ht="43.5" customHeight="1" x14ac:dyDescent="0.35">
      <c r="A579" s="10" t="s">
        <v>1876</v>
      </c>
      <c r="B579" s="9" t="s">
        <v>1089</v>
      </c>
      <c r="C579" s="9" t="s">
        <v>241</v>
      </c>
      <c r="D579" s="9" t="s">
        <v>307</v>
      </c>
      <c r="E579" s="9" t="s">
        <v>308</v>
      </c>
      <c r="F579" s="10" t="s">
        <v>1876</v>
      </c>
      <c r="G579" s="13"/>
      <c r="H579" s="9" t="s">
        <v>1191</v>
      </c>
      <c r="I579" s="9" t="s">
        <v>449</v>
      </c>
      <c r="J579" s="9" t="s">
        <v>1097</v>
      </c>
      <c r="K579" s="8" t="e">
        <f>VLOOKUP(A579,'directorio formulado'!$A$2:$V$289,1,FALSE)</f>
        <v>#N/A</v>
      </c>
    </row>
    <row r="580" spans="1:11" ht="43.5" customHeight="1" x14ac:dyDescent="0.35">
      <c r="A580" s="10" t="s">
        <v>1878</v>
      </c>
      <c r="B580" s="9" t="s">
        <v>1872</v>
      </c>
      <c r="C580" s="9" t="s">
        <v>1877</v>
      </c>
      <c r="D580" s="9" t="s">
        <v>1065</v>
      </c>
      <c r="E580" s="9" t="s">
        <v>1065</v>
      </c>
      <c r="F580" s="10" t="s">
        <v>1878</v>
      </c>
      <c r="G580" s="13"/>
      <c r="H580" s="9" t="s">
        <v>1191</v>
      </c>
      <c r="I580" s="9" t="s">
        <v>449</v>
      </c>
      <c r="J580" s="9" t="s">
        <v>1097</v>
      </c>
      <c r="K580" s="8" t="e">
        <f>VLOOKUP(A580,'directorio formulado'!$A$2:$V$289,1,FALSE)</f>
        <v>#N/A</v>
      </c>
    </row>
    <row r="581" spans="1:11" ht="43.5" customHeight="1" x14ac:dyDescent="0.35">
      <c r="A581" s="10"/>
      <c r="B581" s="9" t="s">
        <v>1089</v>
      </c>
      <c r="C581" s="9" t="s">
        <v>1877</v>
      </c>
      <c r="D581" s="9" t="s">
        <v>1065</v>
      </c>
      <c r="E581" s="9" t="s">
        <v>1065</v>
      </c>
      <c r="F581" s="10"/>
      <c r="G581" s="13"/>
      <c r="H581" s="9" t="s">
        <v>1223</v>
      </c>
      <c r="I581" s="9" t="s">
        <v>1156</v>
      </c>
      <c r="J581" s="9" t="s">
        <v>1097</v>
      </c>
      <c r="K581" s="8" t="e">
        <f>VLOOKUP(A581,'directorio formulado'!$A$2:$V$289,1,FALSE)</f>
        <v>#N/A</v>
      </c>
    </row>
    <row r="582" spans="1:11" ht="43.5" customHeight="1" x14ac:dyDescent="0.35">
      <c r="A582" s="10" t="s">
        <v>1879</v>
      </c>
      <c r="B582" s="9" t="s">
        <v>1872</v>
      </c>
      <c r="C582" s="9" t="s">
        <v>242</v>
      </c>
      <c r="D582" s="9" t="s">
        <v>309</v>
      </c>
      <c r="E582" s="9" t="s">
        <v>310</v>
      </c>
      <c r="F582" s="10" t="s">
        <v>1879</v>
      </c>
      <c r="G582" s="13"/>
      <c r="H582" s="9" t="s">
        <v>1223</v>
      </c>
      <c r="I582" s="9" t="s">
        <v>1156</v>
      </c>
      <c r="J582" s="9" t="s">
        <v>1097</v>
      </c>
      <c r="K582" s="8" t="str">
        <f>VLOOKUP(A582,'directorio formulado'!$A$2:$V$289,1,FALSE)</f>
        <v>Fiscal161anteJDPol@justiciamilitar.gov.co</v>
      </c>
    </row>
    <row r="583" spans="1:11" ht="43.5" customHeight="1" x14ac:dyDescent="0.35">
      <c r="A583" s="10" t="s">
        <v>1880</v>
      </c>
      <c r="B583" s="9" t="s">
        <v>1089</v>
      </c>
      <c r="C583" s="9" t="s">
        <v>242</v>
      </c>
      <c r="D583" s="9" t="s">
        <v>309</v>
      </c>
      <c r="E583" s="9" t="s">
        <v>310</v>
      </c>
      <c r="F583" s="10" t="s">
        <v>1880</v>
      </c>
      <c r="G583" s="13"/>
      <c r="H583" s="9" t="s">
        <v>1881</v>
      </c>
      <c r="I583" s="9" t="s">
        <v>613</v>
      </c>
      <c r="J583" s="9" t="s">
        <v>1097</v>
      </c>
      <c r="K583" s="8" t="e">
        <f>VLOOKUP(A583,'directorio formulado'!$A$2:$V$289,1,FALSE)</f>
        <v>#N/A</v>
      </c>
    </row>
    <row r="584" spans="1:11" ht="43.5" customHeight="1" x14ac:dyDescent="0.35">
      <c r="A584" s="10" t="s">
        <v>1882</v>
      </c>
      <c r="B584" s="9" t="s">
        <v>1872</v>
      </c>
      <c r="C584" s="9" t="s">
        <v>243</v>
      </c>
      <c r="D584" s="9" t="s">
        <v>58</v>
      </c>
      <c r="E584" s="9" t="s">
        <v>59</v>
      </c>
      <c r="F584" s="10" t="s">
        <v>1882</v>
      </c>
      <c r="G584" s="13"/>
      <c r="H584" s="9" t="s">
        <v>1881</v>
      </c>
      <c r="I584" s="9" t="s">
        <v>613</v>
      </c>
      <c r="J584" s="9" t="s">
        <v>1097</v>
      </c>
      <c r="K584" s="8" t="str">
        <f>VLOOKUP(A584,'directorio formulado'!$A$2:$V$289,1,FALSE)</f>
        <v>Fiscal164anteJDPol@justiciamilitar.gov.co</v>
      </c>
    </row>
    <row r="585" spans="1:11" ht="43.5" customHeight="1" x14ac:dyDescent="0.35">
      <c r="A585" s="10" t="s">
        <v>1883</v>
      </c>
      <c r="B585" s="9" t="s">
        <v>1089</v>
      </c>
      <c r="C585" s="9" t="s">
        <v>243</v>
      </c>
      <c r="D585" s="9" t="s">
        <v>58</v>
      </c>
      <c r="E585" s="9" t="s">
        <v>59</v>
      </c>
      <c r="F585" s="10" t="s">
        <v>1883</v>
      </c>
      <c r="G585" s="13"/>
      <c r="H585" s="9" t="s">
        <v>1100</v>
      </c>
      <c r="I585" s="9" t="s">
        <v>450</v>
      </c>
      <c r="J585" s="9" t="s">
        <v>1097</v>
      </c>
      <c r="K585" s="8" t="e">
        <f>VLOOKUP(A585,'directorio formulado'!$A$2:$V$289,1,FALSE)</f>
        <v>#N/A</v>
      </c>
    </row>
    <row r="586" spans="1:11" ht="43.5" customHeight="1" x14ac:dyDescent="0.35">
      <c r="A586" s="10" t="s">
        <v>1884</v>
      </c>
      <c r="B586" s="9" t="s">
        <v>1872</v>
      </c>
      <c r="C586" s="9" t="s">
        <v>244</v>
      </c>
      <c r="D586" s="9" t="s">
        <v>64</v>
      </c>
      <c r="E586" s="9" t="s">
        <v>65</v>
      </c>
      <c r="F586" s="10" t="s">
        <v>1884</v>
      </c>
      <c r="G586" s="13"/>
      <c r="H586" s="9" t="s">
        <v>1100</v>
      </c>
      <c r="I586" s="9" t="s">
        <v>450</v>
      </c>
      <c r="J586" s="9" t="s">
        <v>1097</v>
      </c>
      <c r="K586" s="8" t="str">
        <f>VLOOKUP(A586,'directorio formulado'!$A$2:$V$289,1,FALSE)</f>
        <v>Fiscal165anteJDPol@justiciamilitar.gov.co</v>
      </c>
    </row>
    <row r="587" spans="1:11" ht="43.5" customHeight="1" x14ac:dyDescent="0.35">
      <c r="A587" s="10" t="s">
        <v>1885</v>
      </c>
      <c r="B587" s="9" t="s">
        <v>1089</v>
      </c>
      <c r="C587" s="9" t="s">
        <v>244</v>
      </c>
      <c r="D587" s="9" t="s">
        <v>64</v>
      </c>
      <c r="E587" s="9" t="s">
        <v>65</v>
      </c>
      <c r="F587" s="10" t="s">
        <v>1885</v>
      </c>
      <c r="G587" s="13">
        <v>1340</v>
      </c>
      <c r="H587" s="9" t="s">
        <v>1066</v>
      </c>
      <c r="I587" s="9" t="s">
        <v>1067</v>
      </c>
      <c r="J587" s="9" t="s">
        <v>1068</v>
      </c>
      <c r="K587" s="8" t="e">
        <f>VLOOKUP(A587,'directorio formulado'!$A$2:$V$289,1,FALSE)</f>
        <v>#N/A</v>
      </c>
    </row>
    <row r="588" spans="1:11" ht="43.5" customHeight="1" x14ac:dyDescent="0.35">
      <c r="A588" s="10" t="s">
        <v>1886</v>
      </c>
      <c r="B588" s="9" t="s">
        <v>1089</v>
      </c>
      <c r="C588" s="9" t="s">
        <v>247</v>
      </c>
      <c r="D588" s="9" t="s">
        <v>361</v>
      </c>
      <c r="E588" s="9" t="s">
        <v>362</v>
      </c>
      <c r="F588" s="10" t="s">
        <v>1886</v>
      </c>
      <c r="G588" s="13">
        <v>1341</v>
      </c>
      <c r="H588" s="9" t="s">
        <v>1066</v>
      </c>
      <c r="I588" s="9" t="s">
        <v>1067</v>
      </c>
      <c r="J588" s="9" t="s">
        <v>1068</v>
      </c>
      <c r="K588" s="8" t="str">
        <f>VLOOKUP(A588,'directorio formulado'!$A$2:$V$289,1,FALSE)</f>
        <v>sjjuez144deIPMPOL@justiciamilitar.gov.co</v>
      </c>
    </row>
    <row r="589" spans="1:11" ht="43.5" customHeight="1" x14ac:dyDescent="0.35">
      <c r="A589" s="10" t="s">
        <v>1887</v>
      </c>
      <c r="B589" s="9" t="s">
        <v>1665</v>
      </c>
      <c r="C589" s="9" t="s">
        <v>248</v>
      </c>
      <c r="D589" s="9" t="s">
        <v>54</v>
      </c>
      <c r="E589" s="9" t="s">
        <v>55</v>
      </c>
      <c r="F589" s="10" t="s">
        <v>1887</v>
      </c>
      <c r="G589" s="13"/>
      <c r="H589" s="9" t="s">
        <v>1210</v>
      </c>
      <c r="I589" s="9" t="s">
        <v>392</v>
      </c>
      <c r="J589" s="9" t="s">
        <v>1097</v>
      </c>
      <c r="K589" s="8" t="str">
        <f>VLOOKUP(A589,'directorio formulado'!$A$2:$V$289,1,FALSE)</f>
        <v>Juez145deIPMPol@justiciamilitar.gov.co</v>
      </c>
    </row>
    <row r="590" spans="1:11" ht="43.5" customHeight="1" x14ac:dyDescent="0.35">
      <c r="A590" s="10" t="s">
        <v>1888</v>
      </c>
      <c r="B590" s="9" t="s">
        <v>1089</v>
      </c>
      <c r="C590" s="9" t="s">
        <v>248</v>
      </c>
      <c r="D590" s="9" t="s">
        <v>54</v>
      </c>
      <c r="E590" s="9" t="s">
        <v>55</v>
      </c>
      <c r="F590" s="10" t="s">
        <v>1888</v>
      </c>
      <c r="G590" s="13"/>
      <c r="H590" s="9" t="s">
        <v>1210</v>
      </c>
      <c r="I590" s="9" t="s">
        <v>392</v>
      </c>
      <c r="J590" s="9" t="s">
        <v>1097</v>
      </c>
      <c r="K590" s="8" t="e">
        <f>VLOOKUP(A590,'directorio formulado'!$A$2:$V$289,1,FALSE)</f>
        <v>#N/A</v>
      </c>
    </row>
    <row r="591" spans="1:11" ht="43.5" customHeight="1" x14ac:dyDescent="0.35">
      <c r="A591" s="10" t="s">
        <v>1889</v>
      </c>
      <c r="B591" s="9" t="s">
        <v>1665</v>
      </c>
      <c r="C591" s="9" t="s">
        <v>249</v>
      </c>
      <c r="D591" s="9" t="s">
        <v>1065</v>
      </c>
      <c r="E591" s="9" t="s">
        <v>1065</v>
      </c>
      <c r="F591" s="10" t="s">
        <v>1889</v>
      </c>
      <c r="G591" s="13"/>
      <c r="H591" s="9" t="s">
        <v>1890</v>
      </c>
      <c r="I591" s="9" t="s">
        <v>649</v>
      </c>
      <c r="J591" s="9" t="s">
        <v>1097</v>
      </c>
      <c r="K591" s="8" t="str">
        <f>VLOOKUP(A591,'directorio formulado'!$A$2:$V$289,1,FALSE)</f>
        <v>Juez146deIPMPol@justiciamilitar.gov.co</v>
      </c>
    </row>
    <row r="592" spans="1:11" ht="43.5" customHeight="1" x14ac:dyDescent="0.35">
      <c r="A592" s="10" t="s">
        <v>1857</v>
      </c>
      <c r="B592" s="9" t="s">
        <v>1089</v>
      </c>
      <c r="C592" s="9" t="s">
        <v>249</v>
      </c>
      <c r="D592" s="9" t="s">
        <v>1065</v>
      </c>
      <c r="E592" s="9" t="s">
        <v>1065</v>
      </c>
      <c r="F592" s="10" t="s">
        <v>1857</v>
      </c>
      <c r="G592" s="13"/>
      <c r="H592" s="9" t="s">
        <v>1890</v>
      </c>
      <c r="I592" s="9" t="s">
        <v>649</v>
      </c>
      <c r="J592" s="9" t="s">
        <v>1097</v>
      </c>
      <c r="K592" s="8" t="e">
        <f>VLOOKUP(A592,'directorio formulado'!$A$2:$V$289,1,FALSE)</f>
        <v>#N/A</v>
      </c>
    </row>
    <row r="593" spans="1:11" ht="43.5" customHeight="1" x14ac:dyDescent="0.35">
      <c r="A593" s="10" t="s">
        <v>1891</v>
      </c>
      <c r="B593" s="9" t="s">
        <v>1665</v>
      </c>
      <c r="C593" s="9" t="s">
        <v>552</v>
      </c>
      <c r="D593" s="9" t="s">
        <v>312</v>
      </c>
      <c r="E593" s="9" t="s">
        <v>313</v>
      </c>
      <c r="F593" s="10" t="s">
        <v>1891</v>
      </c>
      <c r="G593" s="13"/>
      <c r="H593" s="9" t="s">
        <v>1143</v>
      </c>
      <c r="I593" s="9" t="s">
        <v>1144</v>
      </c>
      <c r="J593" s="9" t="s">
        <v>1097</v>
      </c>
      <c r="K593" s="8" t="str">
        <f>VLOOKUP(A593,'directorio formulado'!$A$2:$V$289,1,FALSE)</f>
        <v>Juez148deIPMPol@justiciamilitar.gov.co</v>
      </c>
    </row>
    <row r="594" spans="1:11" ht="43.5" customHeight="1" x14ac:dyDescent="0.35">
      <c r="A594" s="10" t="s">
        <v>1892</v>
      </c>
      <c r="B594" s="9" t="s">
        <v>1089</v>
      </c>
      <c r="C594" s="9" t="s">
        <v>552</v>
      </c>
      <c r="D594" s="9" t="s">
        <v>312</v>
      </c>
      <c r="E594" s="9" t="s">
        <v>313</v>
      </c>
      <c r="F594" s="10" t="s">
        <v>1892</v>
      </c>
      <c r="G594" s="13"/>
      <c r="H594" s="9" t="s">
        <v>1143</v>
      </c>
      <c r="I594" s="9" t="s">
        <v>1144</v>
      </c>
      <c r="J594" s="9" t="s">
        <v>1097</v>
      </c>
      <c r="K594" s="8" t="e">
        <f>VLOOKUP(A594,'directorio formulado'!$A$2:$V$289,1,FALSE)</f>
        <v>#N/A</v>
      </c>
    </row>
    <row r="595" spans="1:11" ht="43.5" customHeight="1" x14ac:dyDescent="0.35">
      <c r="A595" s="10" t="s">
        <v>1893</v>
      </c>
      <c r="B595" s="9" t="s">
        <v>1665</v>
      </c>
      <c r="C595" s="9" t="s">
        <v>251</v>
      </c>
      <c r="D595" s="9" t="s">
        <v>360</v>
      </c>
      <c r="E595" s="9" t="s">
        <v>331</v>
      </c>
      <c r="F595" s="10" t="s">
        <v>1893</v>
      </c>
      <c r="G595" s="13"/>
      <c r="H595" s="9" t="s">
        <v>1143</v>
      </c>
      <c r="I595" s="9" t="s">
        <v>1144</v>
      </c>
      <c r="J595" s="9" t="s">
        <v>1097</v>
      </c>
      <c r="K595" s="8" t="str">
        <f>VLOOKUP(A595,'directorio formulado'!$A$2:$V$289,1,FALSE)</f>
        <v>Juez149deIPMPol@justiciamilitar.gov.co</v>
      </c>
    </row>
    <row r="596" spans="1:11" ht="43.5" customHeight="1" x14ac:dyDescent="0.35">
      <c r="A596" s="10" t="s">
        <v>1894</v>
      </c>
      <c r="B596" s="9" t="s">
        <v>1089</v>
      </c>
      <c r="C596" s="9" t="s">
        <v>251</v>
      </c>
      <c r="D596" s="9" t="s">
        <v>360</v>
      </c>
      <c r="E596" s="9" t="s">
        <v>331</v>
      </c>
      <c r="F596" s="10" t="s">
        <v>1894</v>
      </c>
      <c r="G596" s="13"/>
      <c r="H596" s="15" t="s">
        <v>1143</v>
      </c>
      <c r="I596" s="9" t="s">
        <v>1144</v>
      </c>
      <c r="J596" s="9" t="s">
        <v>1097</v>
      </c>
      <c r="K596" s="8" t="e">
        <f>VLOOKUP(A596,'directorio formulado'!$A$2:$V$289,1,FALSE)</f>
        <v>#N/A</v>
      </c>
    </row>
    <row r="597" spans="1:11" ht="43.5" customHeight="1" x14ac:dyDescent="0.35">
      <c r="A597" s="10" t="s">
        <v>375</v>
      </c>
      <c r="B597" s="9" t="s">
        <v>1665</v>
      </c>
      <c r="C597" s="9" t="s">
        <v>253</v>
      </c>
      <c r="D597" s="9" t="s">
        <v>296</v>
      </c>
      <c r="E597" s="9" t="s">
        <v>297</v>
      </c>
      <c r="F597" s="10" t="s">
        <v>375</v>
      </c>
      <c r="G597" s="13"/>
      <c r="H597" s="14" t="s">
        <v>1125</v>
      </c>
      <c r="I597" s="14" t="s">
        <v>599</v>
      </c>
      <c r="J597" s="9" t="s">
        <v>1097</v>
      </c>
      <c r="K597" s="8" t="str">
        <f>VLOOKUP(A597,'directorio formulado'!$A$2:$V$289,1,FALSE)</f>
        <v>Juez153deIPMPol@justiciamilitar.gov.co</v>
      </c>
    </row>
    <row r="598" spans="1:11" ht="43.5" customHeight="1" x14ac:dyDescent="0.35">
      <c r="A598" s="10" t="s">
        <v>1895</v>
      </c>
      <c r="B598" s="9" t="s">
        <v>1089</v>
      </c>
      <c r="C598" s="9" t="s">
        <v>253</v>
      </c>
      <c r="D598" s="9" t="s">
        <v>296</v>
      </c>
      <c r="E598" s="9" t="s">
        <v>297</v>
      </c>
      <c r="F598" s="10" t="s">
        <v>1895</v>
      </c>
      <c r="G598" s="13"/>
      <c r="H598" s="14" t="s">
        <v>1125</v>
      </c>
      <c r="I598" s="14" t="s">
        <v>599</v>
      </c>
      <c r="J598" s="9" t="s">
        <v>1097</v>
      </c>
      <c r="K598" s="8" t="e">
        <f>VLOOKUP(A598,'directorio formulado'!$A$2:$V$289,1,FALSE)</f>
        <v>#N/A</v>
      </c>
    </row>
    <row r="599" spans="1:11" ht="43.5" customHeight="1" x14ac:dyDescent="0.35">
      <c r="A599" s="10" t="s">
        <v>1896</v>
      </c>
      <c r="B599" s="9" t="s">
        <v>1089</v>
      </c>
      <c r="C599" s="9" t="s">
        <v>253</v>
      </c>
      <c r="D599" s="9" t="s">
        <v>296</v>
      </c>
      <c r="E599" s="9" t="s">
        <v>297</v>
      </c>
      <c r="F599" s="10" t="s">
        <v>1896</v>
      </c>
      <c r="G599" s="13"/>
      <c r="H599" s="9" t="s">
        <v>1100</v>
      </c>
      <c r="I599" s="9" t="s">
        <v>1135</v>
      </c>
      <c r="J599" s="9" t="s">
        <v>1097</v>
      </c>
      <c r="K599" s="8" t="e">
        <f>VLOOKUP(A599,'directorio formulado'!$A$2:$V$289,1,FALSE)</f>
        <v>#N/A</v>
      </c>
    </row>
    <row r="600" spans="1:11" ht="43.5" customHeight="1" x14ac:dyDescent="0.35">
      <c r="A600" s="10" t="s">
        <v>1897</v>
      </c>
      <c r="B600" s="9" t="s">
        <v>1665</v>
      </c>
      <c r="C600" s="9" t="s">
        <v>254</v>
      </c>
      <c r="D600" s="9" t="s">
        <v>296</v>
      </c>
      <c r="E600" s="9" t="s">
        <v>297</v>
      </c>
      <c r="F600" s="10" t="s">
        <v>1897</v>
      </c>
      <c r="G600" s="13"/>
      <c r="H600" s="9" t="s">
        <v>1100</v>
      </c>
      <c r="I600" s="9" t="s">
        <v>1135</v>
      </c>
      <c r="J600" s="9" t="s">
        <v>1097</v>
      </c>
      <c r="K600" s="8" t="str">
        <f>VLOOKUP(A600,'directorio formulado'!$A$2:$V$289,1,FALSE)</f>
        <v>Juez154deIPMPol@justiciamilitar.gov.co</v>
      </c>
    </row>
    <row r="601" spans="1:11" ht="43.5" customHeight="1" x14ac:dyDescent="0.35">
      <c r="A601" s="10" t="s">
        <v>1898</v>
      </c>
      <c r="B601" s="9" t="s">
        <v>1089</v>
      </c>
      <c r="C601" s="9" t="s">
        <v>254</v>
      </c>
      <c r="D601" s="9" t="s">
        <v>296</v>
      </c>
      <c r="E601" s="9" t="s">
        <v>297</v>
      </c>
      <c r="F601" s="10" t="s">
        <v>1898</v>
      </c>
      <c r="G601" s="13"/>
      <c r="H601" s="9" t="s">
        <v>1899</v>
      </c>
      <c r="I601" s="9" t="s">
        <v>1900</v>
      </c>
      <c r="J601" s="9" t="s">
        <v>1097</v>
      </c>
      <c r="K601" s="8" t="e">
        <f>VLOOKUP(A601,'directorio formulado'!$A$2:$V$289,1,FALSE)</f>
        <v>#N/A</v>
      </c>
    </row>
    <row r="602" spans="1:11" ht="43.5" customHeight="1" x14ac:dyDescent="0.35">
      <c r="A602" s="10" t="s">
        <v>1901</v>
      </c>
      <c r="B602" s="9" t="s">
        <v>1665</v>
      </c>
      <c r="C602" s="9" t="s">
        <v>256</v>
      </c>
      <c r="D602" s="9" t="s">
        <v>54</v>
      </c>
      <c r="E602" s="9" t="s">
        <v>55</v>
      </c>
      <c r="F602" s="10" t="s">
        <v>1901</v>
      </c>
      <c r="G602" s="13"/>
      <c r="H602" s="9" t="s">
        <v>1899</v>
      </c>
      <c r="I602" s="9" t="s">
        <v>1900</v>
      </c>
      <c r="J602" s="9" t="s">
        <v>1097</v>
      </c>
      <c r="K602" s="8" t="str">
        <f>VLOOKUP(A602,'directorio formulado'!$A$2:$V$289,1,FALSE)</f>
        <v>Juez158deipmpol@justiciamilitar.gov.co</v>
      </c>
    </row>
    <row r="603" spans="1:11" ht="43.5" customHeight="1" x14ac:dyDescent="0.35">
      <c r="A603" s="10" t="s">
        <v>1902</v>
      </c>
      <c r="B603" s="9" t="s">
        <v>1089</v>
      </c>
      <c r="C603" s="9" t="s">
        <v>256</v>
      </c>
      <c r="D603" s="9" t="s">
        <v>54</v>
      </c>
      <c r="E603" s="9" t="s">
        <v>55</v>
      </c>
      <c r="F603" s="10" t="s">
        <v>1902</v>
      </c>
      <c r="G603" s="13"/>
      <c r="H603" s="14" t="s">
        <v>1095</v>
      </c>
      <c r="I603" s="9" t="s">
        <v>1118</v>
      </c>
      <c r="J603" s="9" t="s">
        <v>1097</v>
      </c>
      <c r="K603" s="8" t="e">
        <f>VLOOKUP(A603,'directorio formulado'!$A$2:$V$289,1,FALSE)</f>
        <v>#N/A</v>
      </c>
    </row>
    <row r="604" spans="1:11" ht="43.5" customHeight="1" x14ac:dyDescent="0.35">
      <c r="A604" s="10" t="s">
        <v>1903</v>
      </c>
      <c r="B604" s="9" t="s">
        <v>1665</v>
      </c>
      <c r="C604" s="9" t="s">
        <v>258</v>
      </c>
      <c r="D604" s="9" t="s">
        <v>87</v>
      </c>
      <c r="E604" s="9" t="s">
        <v>88</v>
      </c>
      <c r="F604" s="10" t="s">
        <v>1903</v>
      </c>
      <c r="G604" s="13"/>
      <c r="H604" s="14" t="s">
        <v>1095</v>
      </c>
      <c r="I604" s="9" t="s">
        <v>1118</v>
      </c>
      <c r="J604" s="9" t="s">
        <v>1097</v>
      </c>
      <c r="K604" s="8" t="str">
        <f>VLOOKUP(A604,'directorio formulado'!$A$2:$V$289,1,FALSE)</f>
        <v>Juez160deIPMPol@justiciamilitar.gov.co</v>
      </c>
    </row>
    <row r="605" spans="1:11" ht="43.5" customHeight="1" x14ac:dyDescent="0.35">
      <c r="A605" s="10" t="s">
        <v>1904</v>
      </c>
      <c r="B605" s="9" t="s">
        <v>1089</v>
      </c>
      <c r="C605" s="9" t="s">
        <v>258</v>
      </c>
      <c r="D605" s="9" t="s">
        <v>87</v>
      </c>
      <c r="E605" s="9" t="s">
        <v>88</v>
      </c>
      <c r="F605" s="10" t="s">
        <v>1904</v>
      </c>
      <c r="G605" s="13"/>
      <c r="H605" s="9" t="s">
        <v>1095</v>
      </c>
      <c r="I605" s="14" t="s">
        <v>1096</v>
      </c>
      <c r="J605" s="9" t="s">
        <v>1097</v>
      </c>
      <c r="K605" s="8" t="e">
        <f>VLOOKUP(A605,'directorio formulado'!$A$2:$V$289,1,FALSE)</f>
        <v>#N/A</v>
      </c>
    </row>
    <row r="606" spans="1:11" ht="43.5" customHeight="1" x14ac:dyDescent="0.35">
      <c r="A606" s="10" t="s">
        <v>1905</v>
      </c>
      <c r="B606" s="9" t="s">
        <v>1665</v>
      </c>
      <c r="C606" s="9" t="s">
        <v>259</v>
      </c>
      <c r="D606" s="9" t="s">
        <v>60</v>
      </c>
      <c r="E606" s="9" t="s">
        <v>61</v>
      </c>
      <c r="F606" s="10" t="s">
        <v>1905</v>
      </c>
      <c r="G606" s="13"/>
      <c r="H606" s="9" t="s">
        <v>1095</v>
      </c>
      <c r="I606" s="14" t="s">
        <v>1096</v>
      </c>
      <c r="J606" s="9" t="s">
        <v>1097</v>
      </c>
      <c r="K606" s="8" t="str">
        <f>VLOOKUP(A606,'directorio formulado'!$A$2:$V$289,1,FALSE)</f>
        <v>Juez161deIPMPol@justiciamilitar.gov.co</v>
      </c>
    </row>
    <row r="607" spans="1:11" ht="43.5" customHeight="1" x14ac:dyDescent="0.35">
      <c r="A607" s="10" t="s">
        <v>1906</v>
      </c>
      <c r="B607" s="9" t="s">
        <v>1089</v>
      </c>
      <c r="C607" s="9" t="s">
        <v>259</v>
      </c>
      <c r="D607" s="9" t="s">
        <v>60</v>
      </c>
      <c r="E607" s="9" t="s">
        <v>61</v>
      </c>
      <c r="F607" s="10" t="s">
        <v>1906</v>
      </c>
      <c r="G607" s="13"/>
      <c r="H607" s="14" t="s">
        <v>1095</v>
      </c>
      <c r="I607" s="9" t="s">
        <v>1118</v>
      </c>
      <c r="J607" s="9" t="s">
        <v>1097</v>
      </c>
      <c r="K607" s="8" t="e">
        <f>VLOOKUP(A607,'directorio formulado'!$A$2:$V$289,1,FALSE)</f>
        <v>#N/A</v>
      </c>
    </row>
    <row r="608" spans="1:11" ht="43.5" customHeight="1" x14ac:dyDescent="0.35">
      <c r="A608" s="10" t="s">
        <v>1907</v>
      </c>
      <c r="B608" s="9" t="s">
        <v>1665</v>
      </c>
      <c r="C608" s="9" t="s">
        <v>261</v>
      </c>
      <c r="D608" s="9" t="s">
        <v>60</v>
      </c>
      <c r="E608" s="9" t="s">
        <v>61</v>
      </c>
      <c r="F608" s="10" t="s">
        <v>1907</v>
      </c>
      <c r="G608" s="13"/>
      <c r="H608" s="14" t="s">
        <v>1095</v>
      </c>
      <c r="I608" s="9" t="s">
        <v>1118</v>
      </c>
      <c r="J608" s="9" t="s">
        <v>1097</v>
      </c>
      <c r="K608" s="8" t="str">
        <f>VLOOKUP(A608,'directorio formulado'!$A$2:$V$289,1,FALSE)</f>
        <v>juez163deipmpol@justiciamilitar.gov.co</v>
      </c>
    </row>
    <row r="609" spans="1:11" ht="43.5" customHeight="1" x14ac:dyDescent="0.35">
      <c r="A609" s="10" t="s">
        <v>1908</v>
      </c>
      <c r="B609" s="9" t="s">
        <v>1089</v>
      </c>
      <c r="C609" s="9" t="s">
        <v>261</v>
      </c>
      <c r="D609" s="9" t="s">
        <v>60</v>
      </c>
      <c r="E609" s="9" t="s">
        <v>61</v>
      </c>
      <c r="F609" s="10" t="s">
        <v>1908</v>
      </c>
      <c r="G609" s="13"/>
      <c r="H609" s="9" t="s">
        <v>1881</v>
      </c>
      <c r="I609" s="9" t="s">
        <v>613</v>
      </c>
      <c r="J609" s="9" t="s">
        <v>1097</v>
      </c>
      <c r="K609" s="8" t="e">
        <f>VLOOKUP(A609,'directorio formulado'!$A$2:$V$289,1,FALSE)</f>
        <v>#N/A</v>
      </c>
    </row>
    <row r="610" spans="1:11" ht="43.5" customHeight="1" x14ac:dyDescent="0.35">
      <c r="A610" s="10" t="s">
        <v>1909</v>
      </c>
      <c r="B610" s="9" t="s">
        <v>1665</v>
      </c>
      <c r="C610" s="9" t="s">
        <v>262</v>
      </c>
      <c r="D610" s="9" t="s">
        <v>361</v>
      </c>
      <c r="E610" s="9" t="s">
        <v>362</v>
      </c>
      <c r="F610" s="10" t="s">
        <v>1909</v>
      </c>
      <c r="G610" s="13"/>
      <c r="H610" s="9" t="s">
        <v>1881</v>
      </c>
      <c r="I610" s="9" t="s">
        <v>613</v>
      </c>
      <c r="J610" s="9" t="s">
        <v>1097</v>
      </c>
      <c r="K610" s="8" t="str">
        <f>VLOOKUP(A610,'directorio formulado'!$A$2:$V$289,1,FALSE)</f>
        <v>Juez164deIPMPol@justiciamilitar.gov.co</v>
      </c>
    </row>
    <row r="611" spans="1:11" ht="43.5" customHeight="1" x14ac:dyDescent="0.35">
      <c r="A611" s="10" t="s">
        <v>1910</v>
      </c>
      <c r="B611" s="9" t="s">
        <v>1089</v>
      </c>
      <c r="C611" s="9" t="s">
        <v>262</v>
      </c>
      <c r="D611" s="9" t="s">
        <v>361</v>
      </c>
      <c r="E611" s="9" t="s">
        <v>362</v>
      </c>
      <c r="F611" s="10" t="s">
        <v>1910</v>
      </c>
      <c r="G611" s="13"/>
      <c r="H611" s="9" t="s">
        <v>1427</v>
      </c>
      <c r="I611" s="9" t="s">
        <v>1428</v>
      </c>
      <c r="J611" s="9" t="s">
        <v>1097</v>
      </c>
      <c r="K611" s="8" t="e">
        <f>VLOOKUP(A611,'directorio formulado'!$A$2:$V$289,1,FALSE)</f>
        <v>#N/A</v>
      </c>
    </row>
    <row r="612" spans="1:11" ht="43.5" customHeight="1" x14ac:dyDescent="0.35">
      <c r="A612" s="10" t="s">
        <v>1911</v>
      </c>
      <c r="B612" s="9" t="s">
        <v>1665</v>
      </c>
      <c r="C612" s="9" t="s">
        <v>266</v>
      </c>
      <c r="D612" s="9" t="s">
        <v>294</v>
      </c>
      <c r="E612" s="9" t="s">
        <v>295</v>
      </c>
      <c r="F612" s="10" t="s">
        <v>1911</v>
      </c>
      <c r="G612" s="13"/>
      <c r="H612" s="9" t="s">
        <v>1427</v>
      </c>
      <c r="I612" s="9" t="s">
        <v>1428</v>
      </c>
      <c r="J612" s="9" t="s">
        <v>1097</v>
      </c>
      <c r="K612" s="8" t="str">
        <f>VLOOKUP(A612,'directorio formulado'!$A$2:$V$289,1,FALSE)</f>
        <v>Juez168deIPMPol@justiciamilitar.gov.co</v>
      </c>
    </row>
    <row r="613" spans="1:11" ht="43.5" customHeight="1" x14ac:dyDescent="0.35">
      <c r="A613" s="10" t="s">
        <v>1912</v>
      </c>
      <c r="B613" s="9" t="s">
        <v>1089</v>
      </c>
      <c r="C613" s="9" t="s">
        <v>266</v>
      </c>
      <c r="D613" s="9" t="s">
        <v>294</v>
      </c>
      <c r="E613" s="9" t="s">
        <v>295</v>
      </c>
      <c r="F613" s="10" t="s">
        <v>1912</v>
      </c>
      <c r="G613" s="13"/>
      <c r="H613" s="9" t="s">
        <v>1472</v>
      </c>
      <c r="I613" s="9" t="s">
        <v>633</v>
      </c>
      <c r="J613" s="9" t="s">
        <v>1097</v>
      </c>
      <c r="K613" s="8" t="e">
        <f>VLOOKUP(A613,'directorio formulado'!$A$2:$V$289,1,FALSE)</f>
        <v>#N/A</v>
      </c>
    </row>
    <row r="614" spans="1:11" ht="43.5" customHeight="1" x14ac:dyDescent="0.35">
      <c r="A614" s="10" t="s">
        <v>1913</v>
      </c>
      <c r="B614" s="9" t="s">
        <v>1665</v>
      </c>
      <c r="C614" s="9" t="s">
        <v>268</v>
      </c>
      <c r="D614" s="9" t="s">
        <v>302</v>
      </c>
      <c r="E614" s="9" t="s">
        <v>303</v>
      </c>
      <c r="F614" s="10" t="s">
        <v>1913</v>
      </c>
      <c r="G614" s="13"/>
      <c r="H614" s="9" t="s">
        <v>1472</v>
      </c>
      <c r="I614" s="9" t="s">
        <v>633</v>
      </c>
      <c r="J614" s="9" t="s">
        <v>1097</v>
      </c>
      <c r="K614" s="8" t="str">
        <f>VLOOKUP(A614,'directorio formulado'!$A$2:$V$289,1,FALSE)</f>
        <v>Juez170deIPMPol@justiciamilitar.gov.co</v>
      </c>
    </row>
    <row r="615" spans="1:11" ht="43.5" customHeight="1" x14ac:dyDescent="0.35">
      <c r="A615" s="10" t="s">
        <v>1914</v>
      </c>
      <c r="B615" s="9" t="s">
        <v>1089</v>
      </c>
      <c r="C615" s="9" t="s">
        <v>268</v>
      </c>
      <c r="D615" s="9" t="s">
        <v>302</v>
      </c>
      <c r="E615" s="9" t="s">
        <v>303</v>
      </c>
      <c r="F615" s="10" t="s">
        <v>1914</v>
      </c>
      <c r="G615" s="13"/>
      <c r="H615" s="9" t="s">
        <v>1095</v>
      </c>
      <c r="I615" s="9" t="s">
        <v>1915</v>
      </c>
      <c r="J615" s="9" t="s">
        <v>1097</v>
      </c>
      <c r="K615" s="8" t="str">
        <f>VLOOKUP(A615,'directorio formulado'!$A$2:$V$289,1,FALSE)</f>
        <v>sjjuez169deipmpol@justiciamilitar.gov.co</v>
      </c>
    </row>
    <row r="616" spans="1:11" ht="43.5" customHeight="1" x14ac:dyDescent="0.35">
      <c r="A616" s="10" t="s">
        <v>1916</v>
      </c>
      <c r="B616" s="9" t="s">
        <v>1665</v>
      </c>
      <c r="C616" s="9" t="s">
        <v>269</v>
      </c>
      <c r="D616" s="9" t="s">
        <v>304</v>
      </c>
      <c r="E616" s="9" t="s">
        <v>305</v>
      </c>
      <c r="F616" s="10" t="s">
        <v>1916</v>
      </c>
      <c r="G616" s="13"/>
      <c r="H616" s="9" t="s">
        <v>1095</v>
      </c>
      <c r="I616" s="9" t="s">
        <v>1915</v>
      </c>
      <c r="J616" s="9" t="s">
        <v>1097</v>
      </c>
      <c r="K616" s="8" t="str">
        <f>VLOOKUP(A616,'directorio formulado'!$A$2:$V$289,1,FALSE)</f>
        <v>Juez171deIPMPol@justiciamilitar.gov.co</v>
      </c>
    </row>
    <row r="617" spans="1:11" ht="43.5" customHeight="1" x14ac:dyDescent="0.35">
      <c r="A617" s="10" t="s">
        <v>1917</v>
      </c>
      <c r="B617" s="9" t="s">
        <v>1089</v>
      </c>
      <c r="C617" s="9" t="s">
        <v>269</v>
      </c>
      <c r="D617" s="9" t="s">
        <v>304</v>
      </c>
      <c r="E617" s="9" t="s">
        <v>305</v>
      </c>
      <c r="F617" s="10" t="s">
        <v>1917</v>
      </c>
      <c r="G617" s="13"/>
      <c r="H617" s="9" t="s">
        <v>1191</v>
      </c>
      <c r="I617" s="9" t="s">
        <v>452</v>
      </c>
      <c r="J617" s="9" t="s">
        <v>1097</v>
      </c>
      <c r="K617" s="8" t="e">
        <f>VLOOKUP(A617,'directorio formulado'!$A$2:$V$289,1,FALSE)</f>
        <v>#N/A</v>
      </c>
    </row>
    <row r="618" spans="1:11" ht="43.5" customHeight="1" x14ac:dyDescent="0.35">
      <c r="A618" s="10" t="s">
        <v>1918</v>
      </c>
      <c r="B618" s="9" t="s">
        <v>1665</v>
      </c>
      <c r="C618" s="9" t="s">
        <v>270</v>
      </c>
      <c r="D618" s="9" t="s">
        <v>332</v>
      </c>
      <c r="E618" s="9" t="s">
        <v>332</v>
      </c>
      <c r="F618" s="10" t="s">
        <v>1918</v>
      </c>
      <c r="G618" s="13"/>
      <c r="H618" s="9" t="s">
        <v>1191</v>
      </c>
      <c r="I618" s="9" t="s">
        <v>452</v>
      </c>
      <c r="J618" s="9" t="s">
        <v>1097</v>
      </c>
      <c r="K618" s="8" t="str">
        <f>VLOOKUP(A618,'directorio formulado'!$A$2:$V$289,1,FALSE)</f>
        <v>Juez172deipmpol@justiciamilitar.gov.co</v>
      </c>
    </row>
    <row r="619" spans="1:11" ht="43.5" customHeight="1" x14ac:dyDescent="0.35">
      <c r="A619" s="10" t="s">
        <v>1919</v>
      </c>
      <c r="B619" s="9" t="s">
        <v>1089</v>
      </c>
      <c r="C619" s="9" t="s">
        <v>270</v>
      </c>
      <c r="D619" s="9" t="s">
        <v>332</v>
      </c>
      <c r="E619" s="9" t="s">
        <v>332</v>
      </c>
      <c r="F619" s="10" t="s">
        <v>1919</v>
      </c>
      <c r="G619" s="13"/>
      <c r="H619" s="9" t="s">
        <v>1634</v>
      </c>
      <c r="I619" s="9" t="s">
        <v>1217</v>
      </c>
      <c r="J619" s="9" t="s">
        <v>1097</v>
      </c>
      <c r="K619" s="8" t="e">
        <f>VLOOKUP(A619,'directorio formulado'!$A$2:$V$289,1,FALSE)</f>
        <v>#N/A</v>
      </c>
    </row>
    <row r="620" spans="1:11" ht="43.5" customHeight="1" x14ac:dyDescent="0.35">
      <c r="A620" s="10" t="s">
        <v>377</v>
      </c>
      <c r="B620" s="9" t="s">
        <v>1665</v>
      </c>
      <c r="C620" s="9" t="s">
        <v>271</v>
      </c>
      <c r="D620" s="9" t="s">
        <v>318</v>
      </c>
      <c r="E620" s="9" t="s">
        <v>319</v>
      </c>
      <c r="F620" s="10" t="s">
        <v>377</v>
      </c>
      <c r="G620" s="13"/>
      <c r="H620" s="9" t="s">
        <v>1634</v>
      </c>
      <c r="I620" s="9" t="s">
        <v>1217</v>
      </c>
      <c r="J620" s="9" t="s">
        <v>1097</v>
      </c>
      <c r="K620" s="8" t="str">
        <f>VLOOKUP(A620,'directorio formulado'!$A$2:$V$289,1,FALSE)</f>
        <v>Juez173deIPMPol@justiciamilitar.gov.co</v>
      </c>
    </row>
    <row r="621" spans="1:11" ht="43.5" customHeight="1" x14ac:dyDescent="0.35">
      <c r="A621" s="10" t="s">
        <v>1920</v>
      </c>
      <c r="B621" s="9" t="s">
        <v>1089</v>
      </c>
      <c r="C621" s="9" t="s">
        <v>271</v>
      </c>
      <c r="D621" s="9" t="s">
        <v>318</v>
      </c>
      <c r="E621" s="9" t="s">
        <v>319</v>
      </c>
      <c r="F621" s="10" t="s">
        <v>1920</v>
      </c>
      <c r="G621" s="13"/>
      <c r="H621" s="14" t="s">
        <v>1095</v>
      </c>
      <c r="I621" s="9" t="s">
        <v>387</v>
      </c>
      <c r="J621" s="9" t="s">
        <v>1097</v>
      </c>
      <c r="K621" s="8" t="e">
        <f>VLOOKUP(A621,'directorio formulado'!$A$2:$V$289,1,FALSE)</f>
        <v>#N/A</v>
      </c>
    </row>
    <row r="622" spans="1:11" ht="43.5" customHeight="1" x14ac:dyDescent="0.35">
      <c r="A622" s="10" t="s">
        <v>1921</v>
      </c>
      <c r="B622" s="9" t="s">
        <v>1665</v>
      </c>
      <c r="C622" s="9" t="s">
        <v>272</v>
      </c>
      <c r="D622" s="9" t="s">
        <v>309</v>
      </c>
      <c r="E622" s="9" t="s">
        <v>310</v>
      </c>
      <c r="F622" s="10" t="s">
        <v>1921</v>
      </c>
      <c r="G622" s="13"/>
      <c r="H622" s="14" t="s">
        <v>1095</v>
      </c>
      <c r="I622" s="9" t="s">
        <v>387</v>
      </c>
      <c r="J622" s="9" t="s">
        <v>1097</v>
      </c>
      <c r="K622" s="8" t="str">
        <f>VLOOKUP(A622,'directorio formulado'!$A$2:$V$289,1,FALSE)</f>
        <v>Juez174deIPMPol@justiciamilitar.gov.co</v>
      </c>
    </row>
    <row r="623" spans="1:11" ht="43.5" customHeight="1" x14ac:dyDescent="0.35">
      <c r="A623" s="10" t="s">
        <v>1922</v>
      </c>
      <c r="B623" s="9" t="s">
        <v>1089</v>
      </c>
      <c r="C623" s="9" t="s">
        <v>272</v>
      </c>
      <c r="D623" s="9" t="s">
        <v>309</v>
      </c>
      <c r="E623" s="9" t="s">
        <v>310</v>
      </c>
      <c r="F623" s="10" t="s">
        <v>1922</v>
      </c>
      <c r="G623" s="13"/>
      <c r="H623" s="9" t="s">
        <v>1923</v>
      </c>
      <c r="I623" s="9" t="s">
        <v>1924</v>
      </c>
      <c r="J623" s="9" t="s">
        <v>1097</v>
      </c>
      <c r="K623" s="8" t="e">
        <f>VLOOKUP(A623,'directorio formulado'!$A$2:$V$289,1,FALSE)</f>
        <v>#N/A</v>
      </c>
    </row>
    <row r="624" spans="1:11" ht="43.5" customHeight="1" x14ac:dyDescent="0.35">
      <c r="A624" s="26" t="s">
        <v>1989</v>
      </c>
      <c r="B624" s="9" t="s">
        <v>1665</v>
      </c>
      <c r="C624" s="9" t="s">
        <v>273</v>
      </c>
      <c r="D624" s="9" t="s">
        <v>348</v>
      </c>
      <c r="E624" s="9" t="s">
        <v>349</v>
      </c>
      <c r="F624" s="10" t="s">
        <v>378</v>
      </c>
      <c r="G624" s="13">
        <v>2413</v>
      </c>
      <c r="H624" s="9" t="s">
        <v>1923</v>
      </c>
      <c r="I624" s="9" t="s">
        <v>1924</v>
      </c>
      <c r="J624" s="9" t="s">
        <v>1097</v>
      </c>
      <c r="K624" s="8" t="str">
        <f>VLOOKUP(A624,'directorio formulado'!$A$2:$V$289,1,FALSE)</f>
        <v>Juez175deIPMPol@justiciamilitar.gov.co</v>
      </c>
    </row>
    <row r="625" spans="1:11" ht="43.5" customHeight="1" x14ac:dyDescent="0.35">
      <c r="A625" s="10" t="s">
        <v>1925</v>
      </c>
      <c r="B625" s="9" t="s">
        <v>1665</v>
      </c>
      <c r="C625" s="9" t="s">
        <v>274</v>
      </c>
      <c r="D625" s="9" t="s">
        <v>318</v>
      </c>
      <c r="E625" s="9" t="s">
        <v>319</v>
      </c>
      <c r="F625" s="10" t="s">
        <v>1925</v>
      </c>
      <c r="G625" s="13"/>
      <c r="H625" s="9" t="s">
        <v>1213</v>
      </c>
      <c r="I625" s="9" t="s">
        <v>1214</v>
      </c>
      <c r="J625" s="9" t="s">
        <v>1097</v>
      </c>
      <c r="K625" s="8" t="str">
        <f>VLOOKUP(A625,'directorio formulado'!$A$2:$V$289,1,FALSE)</f>
        <v>Juez176deIPMPol@justiciamilitar.gov.co</v>
      </c>
    </row>
    <row r="626" spans="1:11" ht="43.5" customHeight="1" x14ac:dyDescent="0.35">
      <c r="A626" s="10" t="s">
        <v>1216</v>
      </c>
      <c r="B626" s="9" t="s">
        <v>1089</v>
      </c>
      <c r="C626" s="9" t="s">
        <v>274</v>
      </c>
      <c r="D626" s="9" t="s">
        <v>318</v>
      </c>
      <c r="E626" s="9" t="s">
        <v>319</v>
      </c>
      <c r="F626" s="10" t="s">
        <v>1216</v>
      </c>
      <c r="G626" s="13"/>
      <c r="H626" s="9" t="s">
        <v>1213</v>
      </c>
      <c r="I626" s="9" t="s">
        <v>1214</v>
      </c>
      <c r="J626" s="9" t="s">
        <v>1097</v>
      </c>
      <c r="K626" s="8" t="e">
        <f>VLOOKUP(A626,'directorio formulado'!$A$2:$V$289,1,FALSE)</f>
        <v>#N/A</v>
      </c>
    </row>
    <row r="627" spans="1:11" ht="43.5" customHeight="1" x14ac:dyDescent="0.35">
      <c r="A627" s="10" t="s">
        <v>1990</v>
      </c>
      <c r="B627" s="9" t="s">
        <v>1665</v>
      </c>
      <c r="C627" s="9" t="s">
        <v>275</v>
      </c>
      <c r="D627" s="9" t="s">
        <v>320</v>
      </c>
      <c r="E627" s="9" t="s">
        <v>321</v>
      </c>
      <c r="F627" s="10" t="s">
        <v>379</v>
      </c>
      <c r="G627" s="13"/>
      <c r="H627" s="9" t="s">
        <v>1450</v>
      </c>
      <c r="I627" s="9" t="s">
        <v>1926</v>
      </c>
      <c r="J627" s="9" t="s">
        <v>1097</v>
      </c>
      <c r="K627" s="8" t="str">
        <f>VLOOKUP(A627,'directorio formulado'!$A$2:$V$289,1,FALSE)</f>
        <v>Juez177deIPMPol@justiciamilitar.gov.co</v>
      </c>
    </row>
    <row r="628" spans="1:11" ht="43.5" customHeight="1" x14ac:dyDescent="0.35">
      <c r="A628" s="10" t="s">
        <v>1927</v>
      </c>
      <c r="B628" s="9" t="s">
        <v>1089</v>
      </c>
      <c r="C628" s="9" t="s">
        <v>275</v>
      </c>
      <c r="D628" s="9" t="s">
        <v>320</v>
      </c>
      <c r="E628" s="9" t="s">
        <v>321</v>
      </c>
      <c r="F628" s="10" t="s">
        <v>1927</v>
      </c>
      <c r="G628" s="13"/>
      <c r="H628" s="15" t="s">
        <v>1450</v>
      </c>
      <c r="I628" s="9" t="s">
        <v>1926</v>
      </c>
      <c r="J628" s="9" t="s">
        <v>1097</v>
      </c>
      <c r="K628" s="8" t="e">
        <f>VLOOKUP(A628,'directorio formulado'!$A$2:$V$289,1,FALSE)</f>
        <v>#N/A</v>
      </c>
    </row>
    <row r="629" spans="1:11" ht="43.5" customHeight="1" x14ac:dyDescent="0.35">
      <c r="A629" s="10" t="s">
        <v>1928</v>
      </c>
      <c r="B629" s="9" t="s">
        <v>1665</v>
      </c>
      <c r="C629" s="9" t="s">
        <v>276</v>
      </c>
      <c r="D629" s="9" t="s">
        <v>307</v>
      </c>
      <c r="E629" s="9" t="s">
        <v>308</v>
      </c>
      <c r="F629" s="10" t="s">
        <v>1928</v>
      </c>
      <c r="G629" s="13"/>
      <c r="H629" s="9" t="s">
        <v>1455</v>
      </c>
      <c r="I629" s="9" t="s">
        <v>1929</v>
      </c>
      <c r="J629" s="9" t="s">
        <v>1097</v>
      </c>
      <c r="K629" s="8" t="str">
        <f>VLOOKUP(A629,'directorio formulado'!$A$2:$V$289,1,FALSE)</f>
        <v>Juez178deIPMPol@justiciamilitar.gov.co</v>
      </c>
    </row>
    <row r="630" spans="1:11" ht="43.5" customHeight="1" x14ac:dyDescent="0.35">
      <c r="A630" s="10" t="s">
        <v>1930</v>
      </c>
      <c r="B630" s="9" t="s">
        <v>1089</v>
      </c>
      <c r="C630" s="9" t="s">
        <v>276</v>
      </c>
      <c r="D630" s="9" t="s">
        <v>307</v>
      </c>
      <c r="E630" s="9" t="s">
        <v>308</v>
      </c>
      <c r="F630" s="10" t="s">
        <v>1930</v>
      </c>
      <c r="G630" s="13"/>
      <c r="H630" s="9" t="s">
        <v>1455</v>
      </c>
      <c r="I630" s="9" t="s">
        <v>1929</v>
      </c>
      <c r="J630" s="9" t="s">
        <v>1097</v>
      </c>
      <c r="K630" s="8" t="e">
        <f>VLOOKUP(A630,'directorio formulado'!$A$2:$V$289,1,FALSE)</f>
        <v>#N/A</v>
      </c>
    </row>
    <row r="631" spans="1:11" ht="43.5" customHeight="1" x14ac:dyDescent="0.35">
      <c r="A631" s="10" t="s">
        <v>1931</v>
      </c>
      <c r="B631" s="9" t="s">
        <v>1665</v>
      </c>
      <c r="C631" s="9" t="s">
        <v>277</v>
      </c>
      <c r="D631" s="9" t="s">
        <v>58</v>
      </c>
      <c r="E631" s="9" t="s">
        <v>59</v>
      </c>
      <c r="F631" s="10" t="s">
        <v>1931</v>
      </c>
      <c r="G631" s="13">
        <v>2173</v>
      </c>
      <c r="H631" s="9" t="s">
        <v>1213</v>
      </c>
      <c r="I631" s="9" t="s">
        <v>1214</v>
      </c>
      <c r="J631" s="9" t="s">
        <v>1097</v>
      </c>
      <c r="K631" s="8" t="str">
        <f>VLOOKUP(A631,'directorio formulado'!$A$2:$V$289,1,FALSE)</f>
        <v>Juez179deIPMPol@justiciamilitar.gov.co</v>
      </c>
    </row>
    <row r="632" spans="1:11" ht="43.5" customHeight="1" x14ac:dyDescent="0.35">
      <c r="A632" s="10" t="s">
        <v>1932</v>
      </c>
      <c r="B632" s="9" t="s">
        <v>1089</v>
      </c>
      <c r="C632" s="9" t="s">
        <v>277</v>
      </c>
      <c r="D632" s="9" t="s">
        <v>58</v>
      </c>
      <c r="E632" s="9" t="s">
        <v>59</v>
      </c>
      <c r="F632" s="10" t="s">
        <v>1932</v>
      </c>
      <c r="G632" s="13">
        <v>2174</v>
      </c>
      <c r="H632" s="9" t="s">
        <v>1213</v>
      </c>
      <c r="I632" s="9" t="s">
        <v>1214</v>
      </c>
      <c r="J632" s="9" t="s">
        <v>1097</v>
      </c>
      <c r="K632" s="8" t="e">
        <f>VLOOKUP(A632,'directorio formulado'!$A$2:$V$289,1,FALSE)</f>
        <v>#N/A</v>
      </c>
    </row>
    <row r="633" spans="1:11" ht="43.5" customHeight="1" x14ac:dyDescent="0.35">
      <c r="A633" s="10" t="s">
        <v>594</v>
      </c>
      <c r="B633" s="9" t="s">
        <v>1665</v>
      </c>
      <c r="C633" s="9" t="s">
        <v>278</v>
      </c>
      <c r="D633" s="9" t="s">
        <v>318</v>
      </c>
      <c r="E633" s="9" t="s">
        <v>319</v>
      </c>
      <c r="F633" s="10" t="s">
        <v>594</v>
      </c>
      <c r="G633" s="13"/>
      <c r="H633" s="9" t="s">
        <v>1467</v>
      </c>
      <c r="I633" s="9" t="s">
        <v>1468</v>
      </c>
      <c r="J633" s="9" t="s">
        <v>1097</v>
      </c>
      <c r="K633" s="8" t="str">
        <f>VLOOKUP(A633,'directorio formulado'!$A$2:$V$289,1,FALSE)</f>
        <v>Juez180deIPMPol@justiciamilitar.gov.co</v>
      </c>
    </row>
    <row r="634" spans="1:11" ht="43.5" customHeight="1" x14ac:dyDescent="0.35">
      <c r="A634" s="10" t="s">
        <v>1933</v>
      </c>
      <c r="B634" s="9" t="s">
        <v>1089</v>
      </c>
      <c r="C634" s="9" t="s">
        <v>278</v>
      </c>
      <c r="D634" s="9" t="s">
        <v>318</v>
      </c>
      <c r="E634" s="9" t="s">
        <v>319</v>
      </c>
      <c r="F634" s="10" t="s">
        <v>1933</v>
      </c>
      <c r="G634" s="13"/>
      <c r="H634" s="9" t="s">
        <v>1467</v>
      </c>
      <c r="I634" s="9" t="s">
        <v>1468</v>
      </c>
      <c r="J634" s="9" t="s">
        <v>1097</v>
      </c>
      <c r="K634" s="8" t="e">
        <f>VLOOKUP(A634,'directorio formulado'!$A$2:$V$289,1,FALSE)</f>
        <v>#N/A</v>
      </c>
    </row>
    <row r="635" spans="1:11" ht="43.5" customHeight="1" x14ac:dyDescent="0.35">
      <c r="A635" s="10" t="s">
        <v>1934</v>
      </c>
      <c r="B635" s="9" t="s">
        <v>1665</v>
      </c>
      <c r="C635" s="9" t="s">
        <v>279</v>
      </c>
      <c r="D635" s="9" t="s">
        <v>300</v>
      </c>
      <c r="E635" s="9" t="s">
        <v>301</v>
      </c>
      <c r="F635" s="10" t="s">
        <v>1934</v>
      </c>
      <c r="G635" s="13"/>
      <c r="H635" s="9" t="s">
        <v>1864</v>
      </c>
      <c r="I635" s="9" t="s">
        <v>1935</v>
      </c>
      <c r="J635" s="9" t="s">
        <v>1097</v>
      </c>
      <c r="K635" s="8" t="str">
        <f>VLOOKUP(A635,'directorio formulado'!$A$2:$V$289,1,FALSE)</f>
        <v>Juez181deIPMPol@justiciamilitar.gov.co</v>
      </c>
    </row>
    <row r="636" spans="1:11" ht="43.5" customHeight="1" x14ac:dyDescent="0.35">
      <c r="A636" s="10" t="s">
        <v>1936</v>
      </c>
      <c r="B636" s="9" t="s">
        <v>1089</v>
      </c>
      <c r="C636" s="9" t="s">
        <v>279</v>
      </c>
      <c r="D636" s="9" t="s">
        <v>300</v>
      </c>
      <c r="E636" s="9" t="s">
        <v>301</v>
      </c>
      <c r="F636" s="10" t="s">
        <v>1936</v>
      </c>
      <c r="G636" s="13"/>
      <c r="H636" s="9" t="s">
        <v>1864</v>
      </c>
      <c r="I636" s="9" t="s">
        <v>1935</v>
      </c>
      <c r="J636" s="9" t="s">
        <v>1097</v>
      </c>
      <c r="K636" s="8" t="e">
        <f>VLOOKUP(A636,'directorio formulado'!$A$2:$V$289,1,FALSE)</f>
        <v>#N/A</v>
      </c>
    </row>
    <row r="637" spans="1:11" ht="43.5" customHeight="1" x14ac:dyDescent="0.35">
      <c r="A637" s="10" t="s">
        <v>1937</v>
      </c>
      <c r="B637" s="9" t="s">
        <v>1665</v>
      </c>
      <c r="C637" s="9" t="s">
        <v>280</v>
      </c>
      <c r="D637" s="9" t="s">
        <v>64</v>
      </c>
      <c r="E637" s="9" t="s">
        <v>65</v>
      </c>
      <c r="F637" s="10" t="s">
        <v>1937</v>
      </c>
      <c r="G637" s="13"/>
      <c r="H637" s="9" t="s">
        <v>1114</v>
      </c>
      <c r="I637" s="9" t="s">
        <v>1115</v>
      </c>
      <c r="J637" s="9" t="s">
        <v>1097</v>
      </c>
      <c r="K637" s="8" t="str">
        <f>VLOOKUP(A637,'directorio formulado'!$A$2:$V$289,1,FALSE)</f>
        <v>Juez182deIPMPol@justiciamilitar.gov.co</v>
      </c>
    </row>
    <row r="638" spans="1:11" ht="43.5" customHeight="1" x14ac:dyDescent="0.35">
      <c r="A638" s="10" t="s">
        <v>1938</v>
      </c>
      <c r="B638" s="9" t="s">
        <v>1089</v>
      </c>
      <c r="C638" s="9" t="s">
        <v>280</v>
      </c>
      <c r="D638" s="9" t="s">
        <v>64</v>
      </c>
      <c r="E638" s="9" t="s">
        <v>65</v>
      </c>
      <c r="F638" s="10" t="s">
        <v>1938</v>
      </c>
      <c r="G638" s="13"/>
      <c r="H638" s="9" t="s">
        <v>1114</v>
      </c>
      <c r="I638" s="9" t="s">
        <v>1115</v>
      </c>
      <c r="J638" s="9" t="s">
        <v>1097</v>
      </c>
      <c r="K638" s="8" t="e">
        <f>VLOOKUP(A638,'directorio formulado'!$A$2:$V$289,1,FALSE)</f>
        <v>#N/A</v>
      </c>
    </row>
    <row r="639" spans="1:11" ht="43.5" customHeight="1" x14ac:dyDescent="0.35">
      <c r="A639" s="10" t="s">
        <v>1939</v>
      </c>
      <c r="B639" s="9" t="s">
        <v>1665</v>
      </c>
      <c r="C639" s="9" t="s">
        <v>281</v>
      </c>
      <c r="D639" s="9" t="s">
        <v>62</v>
      </c>
      <c r="E639" s="9" t="s">
        <v>63</v>
      </c>
      <c r="F639" s="10" t="s">
        <v>1939</v>
      </c>
      <c r="G639" s="13"/>
      <c r="H639" s="9" t="s">
        <v>1114</v>
      </c>
      <c r="I639" s="9" t="s">
        <v>1115</v>
      </c>
      <c r="J639" s="9" t="s">
        <v>1097</v>
      </c>
      <c r="K639" s="8" t="str">
        <f>VLOOKUP(A639,'directorio formulado'!$A$2:$V$289,1,FALSE)</f>
        <v>Juez183deIPMPol@justiciamilitar.gov.co</v>
      </c>
    </row>
    <row r="640" spans="1:11" ht="43.5" customHeight="1" x14ac:dyDescent="0.35">
      <c r="A640" s="10" t="s">
        <v>1940</v>
      </c>
      <c r="B640" s="9" t="s">
        <v>1089</v>
      </c>
      <c r="C640" s="9" t="s">
        <v>281</v>
      </c>
      <c r="D640" s="9" t="s">
        <v>62</v>
      </c>
      <c r="E640" s="9" t="s">
        <v>63</v>
      </c>
      <c r="F640" s="10" t="s">
        <v>1940</v>
      </c>
      <c r="G640" s="13">
        <v>2179</v>
      </c>
      <c r="H640" s="9" t="s">
        <v>1213</v>
      </c>
      <c r="I640" s="9" t="s">
        <v>1214</v>
      </c>
      <c r="J640" s="9" t="s">
        <v>1097</v>
      </c>
      <c r="K640" s="8" t="e">
        <f>VLOOKUP(A640,'directorio formulado'!$A$2:$V$289,1,FALSE)</f>
        <v>#N/A</v>
      </c>
    </row>
    <row r="641" spans="1:11" ht="43.5" customHeight="1" x14ac:dyDescent="0.35">
      <c r="A641" s="10" t="s">
        <v>1941</v>
      </c>
      <c r="B641" s="9" t="s">
        <v>1665</v>
      </c>
      <c r="C641" s="9" t="s">
        <v>282</v>
      </c>
      <c r="D641" s="9" t="s">
        <v>338</v>
      </c>
      <c r="E641" s="9" t="s">
        <v>329</v>
      </c>
      <c r="F641" s="10" t="s">
        <v>1941</v>
      </c>
      <c r="G641" s="13">
        <v>2180</v>
      </c>
      <c r="H641" s="9" t="s">
        <v>1213</v>
      </c>
      <c r="I641" s="9" t="s">
        <v>1214</v>
      </c>
      <c r="J641" s="9" t="s">
        <v>1097</v>
      </c>
      <c r="K641" s="8" t="str">
        <f>VLOOKUP(A641,'directorio formulado'!$A$2:$V$289,1,FALSE)</f>
        <v>Juez184deIPMPol@justiciamilitar.gov.co</v>
      </c>
    </row>
    <row r="642" spans="1:11" ht="43.5" customHeight="1" x14ac:dyDescent="0.35">
      <c r="A642" s="10" t="s">
        <v>1942</v>
      </c>
      <c r="B642" s="9" t="s">
        <v>1089</v>
      </c>
      <c r="C642" s="9" t="s">
        <v>282</v>
      </c>
      <c r="D642" s="9" t="s">
        <v>338</v>
      </c>
      <c r="E642" s="9" t="s">
        <v>329</v>
      </c>
      <c r="F642" s="10" t="s">
        <v>1942</v>
      </c>
      <c r="G642" s="13"/>
      <c r="H642" s="9" t="s">
        <v>1536</v>
      </c>
      <c r="I642" s="9" t="s">
        <v>1943</v>
      </c>
      <c r="J642" s="9" t="s">
        <v>1097</v>
      </c>
      <c r="K642" s="8" t="e">
        <f>VLOOKUP(A642,'directorio formulado'!$A$2:$V$289,1,FALSE)</f>
        <v>#N/A</v>
      </c>
    </row>
    <row r="643" spans="1:11" ht="43.5" customHeight="1" x14ac:dyDescent="0.35">
      <c r="A643" s="10" t="s">
        <v>1944</v>
      </c>
      <c r="B643" s="9" t="s">
        <v>1665</v>
      </c>
      <c r="C643" s="9" t="s">
        <v>285</v>
      </c>
      <c r="D643" s="9" t="s">
        <v>296</v>
      </c>
      <c r="E643" s="9" t="s">
        <v>297</v>
      </c>
      <c r="F643" s="10" t="s">
        <v>1944</v>
      </c>
      <c r="G643" s="13"/>
      <c r="H643" s="9" t="s">
        <v>1536</v>
      </c>
      <c r="I643" s="9" t="s">
        <v>1943</v>
      </c>
      <c r="J643" s="9" t="s">
        <v>1097</v>
      </c>
      <c r="K643" s="8" t="str">
        <f>VLOOKUP(A643,'directorio formulado'!$A$2:$V$289,1,FALSE)</f>
        <v>Juez187deIPMPol@justiciamilitar.gov.co</v>
      </c>
    </row>
    <row r="644" spans="1:11" ht="43.5" customHeight="1" x14ac:dyDescent="0.35">
      <c r="A644" s="10" t="s">
        <v>1945</v>
      </c>
      <c r="B644" s="9" t="s">
        <v>1089</v>
      </c>
      <c r="C644" s="9" t="s">
        <v>285</v>
      </c>
      <c r="D644" s="9" t="s">
        <v>296</v>
      </c>
      <c r="E644" s="9" t="s">
        <v>297</v>
      </c>
      <c r="F644" s="10" t="s">
        <v>1945</v>
      </c>
      <c r="G644" s="13"/>
      <c r="H644" s="9" t="s">
        <v>1191</v>
      </c>
      <c r="I644" s="9" t="s">
        <v>1192</v>
      </c>
      <c r="J644" s="9" t="s">
        <v>1097</v>
      </c>
      <c r="K644" s="8" t="e">
        <f>VLOOKUP(A644,'directorio formulado'!$A$2:$V$289,1,FALSE)</f>
        <v>#N/A</v>
      </c>
    </row>
    <row r="645" spans="1:11" ht="43.5" customHeight="1" x14ac:dyDescent="0.35">
      <c r="A645" s="10" t="s">
        <v>1946</v>
      </c>
      <c r="B645" s="9" t="s">
        <v>1089</v>
      </c>
      <c r="C645" s="9" t="s">
        <v>286</v>
      </c>
      <c r="D645" s="9" t="s">
        <v>54</v>
      </c>
      <c r="E645" s="9" t="s">
        <v>55</v>
      </c>
      <c r="F645" s="10" t="s">
        <v>1946</v>
      </c>
      <c r="G645" s="13"/>
      <c r="H645" s="9" t="s">
        <v>1191</v>
      </c>
      <c r="I645" s="9" t="s">
        <v>1192</v>
      </c>
      <c r="J645" s="9" t="s">
        <v>1097</v>
      </c>
      <c r="K645" s="8" t="str">
        <f>VLOOKUP(A645,'directorio formulado'!$A$2:$V$289,1,FALSE)</f>
        <v>sjjuez188deipmpol@justiciamilitar.gov.co</v>
      </c>
    </row>
    <row r="646" spans="1:11" ht="43.5" customHeight="1" x14ac:dyDescent="0.35">
      <c r="A646" s="10" t="s">
        <v>1947</v>
      </c>
      <c r="B646" s="9" t="s">
        <v>1665</v>
      </c>
      <c r="C646" s="9" t="s">
        <v>287</v>
      </c>
      <c r="D646" s="9" t="s">
        <v>1065</v>
      </c>
      <c r="E646" s="9" t="s">
        <v>1065</v>
      </c>
      <c r="F646" s="10" t="s">
        <v>1947</v>
      </c>
      <c r="G646" s="13"/>
      <c r="H646" s="9" t="s">
        <v>1188</v>
      </c>
      <c r="I646" s="9" t="s">
        <v>81</v>
      </c>
      <c r="J646" s="9" t="s">
        <v>1097</v>
      </c>
      <c r="K646" s="8" t="str">
        <f>VLOOKUP(A646,'directorio formulado'!$A$2:$V$289,1,FALSE)</f>
        <v>Juez189deIPMPol@justiciamilitar.gov.co</v>
      </c>
    </row>
    <row r="647" spans="1:11" ht="43.5" customHeight="1" x14ac:dyDescent="0.35">
      <c r="A647" s="10" t="s">
        <v>1948</v>
      </c>
      <c r="B647" s="9" t="s">
        <v>1089</v>
      </c>
      <c r="C647" s="9" t="s">
        <v>287</v>
      </c>
      <c r="D647" s="9" t="s">
        <v>1065</v>
      </c>
      <c r="E647" s="9" t="s">
        <v>1065</v>
      </c>
      <c r="F647" s="10" t="s">
        <v>1948</v>
      </c>
      <c r="G647" s="13"/>
      <c r="H647" s="9" t="s">
        <v>1188</v>
      </c>
      <c r="I647" s="9" t="s">
        <v>81</v>
      </c>
      <c r="J647" s="9" t="s">
        <v>1097</v>
      </c>
      <c r="K647" s="8" t="e">
        <f>VLOOKUP(A647,'directorio formulado'!$A$2:$V$289,1,FALSE)</f>
        <v>#N/A</v>
      </c>
    </row>
    <row r="648" spans="1:11" ht="43.5" customHeight="1" x14ac:dyDescent="0.35">
      <c r="A648" s="10" t="s">
        <v>1949</v>
      </c>
      <c r="B648" s="9" t="s">
        <v>1665</v>
      </c>
      <c r="C648" s="9" t="s">
        <v>288</v>
      </c>
      <c r="D648" s="9" t="s">
        <v>304</v>
      </c>
      <c r="E648" s="9" t="s">
        <v>305</v>
      </c>
      <c r="F648" s="10" t="s">
        <v>1949</v>
      </c>
      <c r="G648" s="13"/>
      <c r="H648" s="9" t="s">
        <v>1527</v>
      </c>
      <c r="I648" s="9" t="s">
        <v>462</v>
      </c>
      <c r="J648" s="9" t="s">
        <v>1097</v>
      </c>
      <c r="K648" s="8" t="str">
        <f>VLOOKUP(A648,'directorio formulado'!$A$2:$V$289,1,FALSE)</f>
        <v>Juez190deIPMPol@justiciamilitar.gov.co</v>
      </c>
    </row>
    <row r="649" spans="1:11" ht="43.5" customHeight="1" x14ac:dyDescent="0.35">
      <c r="A649" s="10" t="s">
        <v>1950</v>
      </c>
      <c r="B649" s="18" t="s">
        <v>1089</v>
      </c>
      <c r="C649" s="18" t="s">
        <v>288</v>
      </c>
      <c r="D649" s="18" t="s">
        <v>304</v>
      </c>
      <c r="E649" s="9" t="s">
        <v>305</v>
      </c>
      <c r="F649" s="10" t="s">
        <v>1950</v>
      </c>
      <c r="G649" s="13"/>
      <c r="H649" s="9" t="s">
        <v>1527</v>
      </c>
      <c r="I649" s="9" t="s">
        <v>462</v>
      </c>
      <c r="J649" s="9" t="s">
        <v>1097</v>
      </c>
      <c r="K649" s="8" t="e">
        <f>VLOOKUP(A649,'directorio formulado'!$A$2:$V$289,1,FALSE)</f>
        <v>#N/A</v>
      </c>
    </row>
    <row r="650" spans="1:11" ht="43.5" customHeight="1" x14ac:dyDescent="0.35">
      <c r="A650" s="10" t="s">
        <v>1951</v>
      </c>
      <c r="B650" s="9" t="s">
        <v>1665</v>
      </c>
      <c r="C650" s="9" t="s">
        <v>289</v>
      </c>
      <c r="D650" s="9" t="s">
        <v>66</v>
      </c>
      <c r="E650" s="9" t="s">
        <v>67</v>
      </c>
      <c r="F650" s="10" t="s">
        <v>1951</v>
      </c>
      <c r="G650" s="13"/>
      <c r="H650" s="9" t="s">
        <v>1143</v>
      </c>
      <c r="I650" s="9" t="s">
        <v>1144</v>
      </c>
      <c r="J650" s="9" t="s">
        <v>1097</v>
      </c>
      <c r="K650" s="8" t="str">
        <f>VLOOKUP(A650,'directorio formulado'!$A$2:$V$289,1,FALSE)</f>
        <v>Juez191deIPMPol@justiciamilitar.gov.co</v>
      </c>
    </row>
    <row r="651" spans="1:11" ht="43.5" customHeight="1" x14ac:dyDescent="0.35">
      <c r="A651" s="10" t="s">
        <v>1952</v>
      </c>
      <c r="B651" s="9" t="s">
        <v>1665</v>
      </c>
      <c r="C651" s="9" t="s">
        <v>290</v>
      </c>
      <c r="D651" s="9" t="s">
        <v>58</v>
      </c>
      <c r="E651" s="9" t="s">
        <v>59</v>
      </c>
      <c r="F651" s="10" t="s">
        <v>1952</v>
      </c>
      <c r="G651" s="13"/>
      <c r="H651" s="14" t="s">
        <v>1143</v>
      </c>
      <c r="I651" s="14" t="s">
        <v>611</v>
      </c>
      <c r="J651" s="9" t="s">
        <v>1097</v>
      </c>
      <c r="K651" s="8" t="str">
        <f>VLOOKUP(A651,'directorio formulado'!$A$2:$V$289,1,FALSE)</f>
        <v>Juez192deIPMPol@justiciamilitar.gov.co</v>
      </c>
    </row>
    <row r="652" spans="1:11" ht="43.5" customHeight="1" x14ac:dyDescent="0.35">
      <c r="A652" s="10" t="s">
        <v>1953</v>
      </c>
      <c r="B652" s="9" t="s">
        <v>1089</v>
      </c>
      <c r="C652" s="9" t="s">
        <v>290</v>
      </c>
      <c r="D652" s="9" t="s">
        <v>58</v>
      </c>
      <c r="E652" s="9" t="s">
        <v>59</v>
      </c>
      <c r="F652" s="10" t="s">
        <v>1953</v>
      </c>
      <c r="G652" s="13"/>
      <c r="H652" s="9" t="s">
        <v>1360</v>
      </c>
      <c r="I652" s="9" t="s">
        <v>1135</v>
      </c>
      <c r="J652" s="9" t="s">
        <v>1097</v>
      </c>
      <c r="K652" s="8" t="e">
        <f>VLOOKUP(A652,'directorio formulado'!$A$2:$V$289,1,FALSE)</f>
        <v>#N/A</v>
      </c>
    </row>
    <row r="653" spans="1:11" ht="43.5" customHeight="1" x14ac:dyDescent="0.35">
      <c r="A653" s="10" t="s">
        <v>1954</v>
      </c>
      <c r="B653" s="9" t="s">
        <v>1665</v>
      </c>
      <c r="C653" s="9" t="s">
        <v>291</v>
      </c>
      <c r="D653" s="9" t="s">
        <v>296</v>
      </c>
      <c r="E653" s="9" t="s">
        <v>297</v>
      </c>
      <c r="F653" s="10" t="s">
        <v>1954</v>
      </c>
      <c r="G653" s="13"/>
      <c r="H653" s="9" t="s">
        <v>1360</v>
      </c>
      <c r="I653" s="9" t="s">
        <v>1135</v>
      </c>
      <c r="J653" s="9" t="s">
        <v>1097</v>
      </c>
      <c r="K653" s="8" t="str">
        <f>VLOOKUP(A653,'directorio formulado'!$A$2:$V$289,1,FALSE)</f>
        <v>Juez193deIPMPol@justiciamilitar.gov.co</v>
      </c>
    </row>
    <row r="654" spans="1:11" ht="43.5" customHeight="1" x14ac:dyDescent="0.35">
      <c r="A654" s="10" t="s">
        <v>1955</v>
      </c>
      <c r="B654" s="9" t="s">
        <v>1089</v>
      </c>
      <c r="C654" s="9" t="s">
        <v>291</v>
      </c>
      <c r="D654" s="9" t="s">
        <v>296</v>
      </c>
      <c r="E654" s="9" t="s">
        <v>297</v>
      </c>
      <c r="F654" s="10" t="s">
        <v>1955</v>
      </c>
      <c r="G654" s="13">
        <v>1311</v>
      </c>
      <c r="H654" s="9" t="s">
        <v>1066</v>
      </c>
      <c r="I654" s="9" t="s">
        <v>1067</v>
      </c>
      <c r="J654" s="9" t="s">
        <v>1068</v>
      </c>
      <c r="K654" s="8" t="e">
        <f>VLOOKUP(A654,'directorio formulado'!$A$2:$V$289,1,FALSE)</f>
        <v>#N/A</v>
      </c>
    </row>
    <row r="655" spans="1:11" ht="43.5" customHeight="1" x14ac:dyDescent="0.35">
      <c r="A655" s="10" t="s">
        <v>1956</v>
      </c>
      <c r="B655" s="9" t="s">
        <v>1665</v>
      </c>
      <c r="C655" s="9" t="s">
        <v>292</v>
      </c>
      <c r="D655" s="9" t="s">
        <v>54</v>
      </c>
      <c r="E655" s="9" t="s">
        <v>55</v>
      </c>
      <c r="F655" s="10" t="s">
        <v>1956</v>
      </c>
      <c r="G655" s="13">
        <v>1312</v>
      </c>
      <c r="H655" s="9" t="s">
        <v>1066</v>
      </c>
      <c r="I655" s="9" t="s">
        <v>1067</v>
      </c>
      <c r="J655" s="9" t="s">
        <v>1068</v>
      </c>
      <c r="K655" s="8" t="str">
        <f>VLOOKUP(A655,'directorio formulado'!$A$2:$V$289,1,FALSE)</f>
        <v>Juez194deIPMPol@justiciamilitar.gov.co</v>
      </c>
    </row>
    <row r="656" spans="1:11" ht="43.5" customHeight="1" x14ac:dyDescent="0.35">
      <c r="A656" s="10" t="s">
        <v>1957</v>
      </c>
      <c r="B656" s="9" t="s">
        <v>1089</v>
      </c>
      <c r="C656" s="9" t="s">
        <v>292</v>
      </c>
      <c r="D656" s="9" t="s">
        <v>54</v>
      </c>
      <c r="E656" s="9" t="s">
        <v>55</v>
      </c>
      <c r="F656" s="10" t="s">
        <v>1957</v>
      </c>
      <c r="G656" s="13"/>
      <c r="H656" s="14" t="s">
        <v>1095</v>
      </c>
      <c r="I656" s="9" t="s">
        <v>387</v>
      </c>
      <c r="J656" s="9" t="s">
        <v>1097</v>
      </c>
      <c r="K656" s="8" t="e">
        <f>VLOOKUP(A656,'directorio formulado'!$A$2:$V$289,1,FALSE)</f>
        <v>#N/A</v>
      </c>
    </row>
    <row r="657" spans="1:11" ht="43.5" customHeight="1" x14ac:dyDescent="0.35">
      <c r="A657" s="10" t="s">
        <v>1958</v>
      </c>
      <c r="B657" s="9" t="s">
        <v>1665</v>
      </c>
      <c r="C657" s="9" t="s">
        <v>293</v>
      </c>
      <c r="D657" s="9" t="s">
        <v>364</v>
      </c>
      <c r="E657" s="9" t="s">
        <v>365</v>
      </c>
      <c r="F657" s="10" t="s">
        <v>1958</v>
      </c>
      <c r="G657" s="13"/>
      <c r="H657" s="14" t="s">
        <v>1095</v>
      </c>
      <c r="I657" s="9" t="s">
        <v>387</v>
      </c>
      <c r="J657" s="9" t="s">
        <v>1097</v>
      </c>
      <c r="K657" s="8" t="str">
        <f>VLOOKUP(A657,'directorio formulado'!$A$2:$V$289,1,FALSE)</f>
        <v>Juez195deIPMPol@justiciamilitar.gov.co</v>
      </c>
    </row>
    <row r="658" spans="1:11" ht="43.5" customHeight="1" x14ac:dyDescent="0.35">
      <c r="A658" s="10" t="s">
        <v>1959</v>
      </c>
      <c r="B658" s="9" t="s">
        <v>1089</v>
      </c>
      <c r="C658" s="9" t="s">
        <v>293</v>
      </c>
      <c r="D658" s="9" t="s">
        <v>364</v>
      </c>
      <c r="E658" s="9" t="s">
        <v>365</v>
      </c>
      <c r="F658" s="10" t="s">
        <v>1959</v>
      </c>
      <c r="G658" s="13"/>
      <c r="H658" s="9" t="s">
        <v>1960</v>
      </c>
      <c r="I658" s="9" t="s">
        <v>1961</v>
      </c>
      <c r="J658" s="9" t="s">
        <v>1097</v>
      </c>
      <c r="K658" s="8" t="e">
        <f>VLOOKUP(A658,'directorio formulado'!$A$2:$V$289,1,FALSE)</f>
        <v>#N/A</v>
      </c>
    </row>
  </sheetData>
  <conditionalFormatting sqref="B2:B31 B305:B313 B488">
    <cfRule type="containsText" dxfId="26" priority="25" operator="containsText" text="Vacante">
      <formula>NOT(ISERROR(SEARCH("Vacante",B2)))</formula>
    </cfRule>
  </conditionalFormatting>
  <conditionalFormatting sqref="B33:B51 B107:B117 B119:B126 B263:B269 B271:B281">
    <cfRule type="containsText" dxfId="25" priority="24" operator="containsText" text="Vacante">
      <formula>NOT(ISERROR(SEARCH("Vacante",B33)))</formula>
    </cfRule>
  </conditionalFormatting>
  <conditionalFormatting sqref="B53:B77">
    <cfRule type="containsText" dxfId="24" priority="23" operator="containsText" text="Vacante">
      <formula>NOT(ISERROR(SEARCH("Vacante",B53)))</formula>
    </cfRule>
  </conditionalFormatting>
  <conditionalFormatting sqref="B79:B105 B151:B159 B170:B186 B188:B203 B205:B241 B243:B261 B283:B301 B345 B349 B356 B358 B362 B364 B372 B374 B376 B378 B382:B383 B385 B391 B397 B399 B401 B405 B407:B408 B410 B412 B416 B418 B424 B426 B428 B430 B432 B434 B436 B441 B443 B445 B449 B451 B453 B462 B471 B473 B475 B483 B485 B490 B494 B496 B498 B500 B503:B504 B506 B508 B512:B514 B521 B526 B536 B538 B544 B546 B548 B560 B570 B573 B581 B583 B585 B588 B594 B596 B598:B599 B601 B603 B607 B609 B611 B613 B615 B617 B621 B626 B628 B634 B636 B638 B640 B642 B644:B645 B652 B656 B658">
    <cfRule type="containsText" dxfId="23" priority="1" operator="containsText" text="Vacante">
      <formula>NOT(ISERROR(SEARCH("Vacante",B79)))</formula>
    </cfRule>
  </conditionalFormatting>
  <conditionalFormatting sqref="B128:B150">
    <cfRule type="containsText" dxfId="22" priority="21" operator="containsText" text="Vacante">
      <formula>NOT(ISERROR(SEARCH("Vacante",B128)))</formula>
    </cfRule>
  </conditionalFormatting>
  <conditionalFormatting sqref="B144:B146">
    <cfRule type="containsText" dxfId="21" priority="16" operator="containsText" text="VACANTE">
      <formula>NOT(ISERROR(SEARCH("VACANTE",B144)))</formula>
    </cfRule>
    <cfRule type="cellIs" dxfId="20" priority="17" operator="equal">
      <formula>"VACANTE"</formula>
    </cfRule>
    <cfRule type="containsText" dxfId="19" priority="18" operator="containsText" text="Vacante">
      <formula>NOT(ISERROR(SEARCH("Vacante",B144)))</formula>
    </cfRule>
    <cfRule type="containsText" dxfId="18" priority="19" operator="containsText" text="VACANTE">
      <formula>NOT(ISERROR(SEARCH("VACANTE",B144)))</formula>
    </cfRule>
    <cfRule type="cellIs" dxfId="17" priority="20" operator="equal">
      <formula>"VACANTE"</formula>
    </cfRule>
  </conditionalFormatting>
  <conditionalFormatting sqref="B161:B168">
    <cfRule type="containsText" dxfId="16" priority="15" operator="containsText" text="Vacante">
      <formula>NOT(ISERROR(SEARCH("Vacante",B161)))</formula>
    </cfRule>
  </conditionalFormatting>
  <conditionalFormatting sqref="B303 B315 B317 B323 B325 B333:B335 B370 B457 B554 B632">
    <cfRule type="containsText" dxfId="15" priority="26" operator="containsText" text="Vacante">
      <formula>NOT(ISERROR(SEARCH("Vacante",B303)))</formula>
    </cfRule>
  </conditionalFormatting>
  <conditionalFormatting sqref="B319">
    <cfRule type="containsText" dxfId="14" priority="14" operator="containsText" text="Vacante">
      <formula>NOT(ISERROR(SEARCH("Vacante",B319)))</formula>
    </cfRule>
  </conditionalFormatting>
  <conditionalFormatting sqref="B321 B327:B331">
    <cfRule type="containsText" dxfId="13" priority="22" operator="containsText" text="Vacante">
      <formula>NOT(ISERROR(SEARCH("Vacante",B321)))</formula>
    </cfRule>
  </conditionalFormatting>
  <conditionalFormatting sqref="B337:B342">
    <cfRule type="containsText" dxfId="12" priority="13" operator="containsText" text="Vacante">
      <formula>NOT(ISERROR(SEARCH("Vacante",B337)))</formula>
    </cfRule>
  </conditionalFormatting>
  <conditionalFormatting sqref="C2:C443">
    <cfRule type="containsText" dxfId="11" priority="12" operator="containsText" text="Vacante">
      <formula>NOT(ISERROR(SEARCH("Vacante",C2)))</formula>
    </cfRule>
  </conditionalFormatting>
  <conditionalFormatting sqref="C446:C658">
    <cfRule type="containsText" dxfId="10" priority="11" operator="containsText" text="Vacante">
      <formula>NOT(ISERROR(SEARCH("Vacante",C446)))</formula>
    </cfRule>
  </conditionalFormatting>
  <conditionalFormatting sqref="D169">
    <cfRule type="containsText" dxfId="9" priority="6" operator="containsText" text="Vacante">
      <formula>NOT(ISERROR(SEARCH("Vacante",D169)))</formula>
    </cfRule>
  </conditionalFormatting>
  <conditionalFormatting sqref="D329:D330">
    <cfRule type="containsText" dxfId="8" priority="5" operator="containsText" text="Vacante">
      <formula>NOT(ISERROR(SEARCH("Vacante",D329)))</formula>
    </cfRule>
  </conditionalFormatting>
  <conditionalFormatting sqref="D2:E32 D238:E238 D488:E488">
    <cfRule type="containsText" dxfId="7" priority="9" operator="containsText" text="Vacante">
      <formula>NOT(ISERROR(SEARCH("Vacante",D2)))</formula>
    </cfRule>
  </conditionalFormatting>
  <conditionalFormatting sqref="D25:E25 D191:E191 D238:E238 D488:E488 D554:E554">
    <cfRule type="containsText" dxfId="6" priority="8" operator="containsText" text="VACANTE">
      <formula>NOT(ISERROR(SEARCH("VACANTE",D25)))</formula>
    </cfRule>
  </conditionalFormatting>
  <conditionalFormatting sqref="D33:E487">
    <cfRule type="containsText" dxfId="5" priority="4" operator="containsText" text="Vacante">
      <formula>NOT(ISERROR(SEARCH("Vacante",D33)))</formula>
    </cfRule>
  </conditionalFormatting>
  <conditionalFormatting sqref="D191:E191 D238:E238 D25:E25 D488:E488 D554:E554">
    <cfRule type="cellIs" dxfId="4" priority="7" operator="equal">
      <formula>"VACANTE"</formula>
    </cfRule>
  </conditionalFormatting>
  <conditionalFormatting sqref="D191:E191 D547:E587">
    <cfRule type="containsText" dxfId="3" priority="10" operator="containsText" text="Vacante">
      <formula>NOT(ISERROR(SEARCH("Vacante",D191)))</formula>
    </cfRule>
  </conditionalFormatting>
  <conditionalFormatting sqref="D489:E546">
    <cfRule type="containsText" dxfId="2" priority="3" operator="containsText" text="Vacante">
      <formula>NOT(ISERROR(SEARCH("Vacante",D489)))</formula>
    </cfRule>
  </conditionalFormatting>
  <conditionalFormatting sqref="D588:E658">
    <cfRule type="containsText" dxfId="1" priority="2" operator="containsText" text="Vacante">
      <formula>NOT(ISERROR(SEARCH("Vacante",D588)))</formula>
    </cfRule>
  </conditionalFormatting>
  <conditionalFormatting sqref="G398:I398">
    <cfRule type="containsText" dxfId="0" priority="27" operator="containsText" text="Vacante">
      <formula>NOT(ISERROR(SEARCH("Vacante",G398)))</formula>
    </cfRule>
  </conditionalFormatting>
  <hyperlinks>
    <hyperlink ref="F13" r:id="rId1" display="mailto:ivan.pena@justiciamilitar.gov.co" xr:uid="{4965CCA3-2D25-4317-9766-F37037CC3EE6}"/>
    <hyperlink ref="F6" r:id="rId2" xr:uid="{67363E83-D6A8-4A72-9516-5C49EB331055}"/>
    <hyperlink ref="F7" r:id="rId3" xr:uid="{4353E708-8A77-44B3-89D3-CF1A8D47E922}"/>
    <hyperlink ref="F27" r:id="rId4" xr:uid="{210B9EE4-E859-4EE8-B5F8-2EF8934E0040}"/>
    <hyperlink ref="F26" r:id="rId5" xr:uid="{623E89E3-BFEE-4A83-9B5E-F18075B60506}"/>
    <hyperlink ref="F5" r:id="rId6" xr:uid="{AB07AC7B-FAA2-476F-B044-AEDEC7555C2D}"/>
    <hyperlink ref="F2" r:id="rId7" xr:uid="{7EDBC63E-A4F2-454F-83AE-58DA8C9576F3}"/>
    <hyperlink ref="F4" r:id="rId8" xr:uid="{74176079-9E55-40C3-84CA-B3ABDC9E0EA2}"/>
    <hyperlink ref="F3" r:id="rId9" xr:uid="{08595059-42FB-41C7-ADA1-1702C6B02E7A}"/>
    <hyperlink ref="F14" r:id="rId10" xr:uid="{DCDD9433-A4F0-46AE-BBEE-CF2965B0D291}"/>
    <hyperlink ref="F29" r:id="rId11" xr:uid="{FAC8E7DC-7FF5-41F9-97C5-CA3FAE68CC10}"/>
    <hyperlink ref="F8" r:id="rId12" xr:uid="{F80AD4D5-6A72-4331-A3AE-AEB42D5EB28A}"/>
    <hyperlink ref="F12" r:id="rId13" xr:uid="{DD7E7B96-47FA-48D6-BE6B-CF5DEAE25EFA}"/>
    <hyperlink ref="F17" r:id="rId14" xr:uid="{03BEBC29-509D-445B-B10A-4E35B5232D17}"/>
    <hyperlink ref="F30" r:id="rId15" xr:uid="{EFFCB0A8-3032-4BDC-AF38-593DEBD4B14A}"/>
    <hyperlink ref="F28" r:id="rId16" xr:uid="{D7FA403E-AC57-4A69-8A50-63AFD5E67CF2}"/>
    <hyperlink ref="F31" r:id="rId17" xr:uid="{F53A9188-89C3-4FC7-9C66-02E46A01761C}"/>
    <hyperlink ref="F23" r:id="rId18" xr:uid="{AEB369F7-FAC5-4C14-BE7F-53B88B4AB35D}"/>
    <hyperlink ref="F10" r:id="rId19" display="mailto:flor.murcia@justiciamilitar.gov.co" xr:uid="{00650BD5-A217-42B1-A236-56B54A16F822}"/>
    <hyperlink ref="F21" r:id="rId20" xr:uid="{97FC953E-F843-4A65-90DE-53C7F976EB2D}"/>
    <hyperlink ref="F20" r:id="rId21" xr:uid="{80B9CAFE-1581-4309-A13F-873B24B299F0}"/>
    <hyperlink ref="F18" r:id="rId22" xr:uid="{99DAC87B-7499-425F-AF96-267B28066B15}"/>
    <hyperlink ref="F24" r:id="rId23" xr:uid="{EC7F11CB-A923-4223-83FE-C2FA4E8CF398}"/>
    <hyperlink ref="F19" r:id="rId24" xr:uid="{C858781C-6687-4650-B083-8E22E57E2143}"/>
    <hyperlink ref="F9" r:id="rId25" xr:uid="{F6991F71-990C-4F78-A23B-E9939C810A19}"/>
    <hyperlink ref="F34" r:id="rId26" xr:uid="{0EC12A5C-F121-4402-BE0A-CC9C674EBA7A}"/>
    <hyperlink ref="F37" r:id="rId27" xr:uid="{36D3155A-823F-4BA3-8B0F-26440470BAC8}"/>
    <hyperlink ref="F38" r:id="rId28" xr:uid="{61CAAD7E-0359-4403-A4CE-F3AE960C318E}"/>
    <hyperlink ref="F40" r:id="rId29" xr:uid="{262EA9F0-DDB6-42BF-9557-B8C870ED6E53}"/>
    <hyperlink ref="F42" r:id="rId30" xr:uid="{7B4D448D-AD0A-48E2-906B-5AA142273387}"/>
    <hyperlink ref="F46" r:id="rId31" xr:uid="{CAA472CE-D0A8-4AF5-86D9-9101C56934AD}"/>
    <hyperlink ref="F54" r:id="rId32" xr:uid="{C5B0CE44-2473-4550-887C-43584414D212}"/>
    <hyperlink ref="F48" r:id="rId33" xr:uid="{979E2826-245C-43FD-B0CB-7DA190BC35F6}"/>
    <hyperlink ref="F52" r:id="rId34" xr:uid="{C966E27C-4B03-42F8-8F5C-CE88E53DC3BD}"/>
    <hyperlink ref="F50" r:id="rId35" xr:uid="{BAA34627-2479-472F-A34B-50398062D187}"/>
    <hyperlink ref="F58" r:id="rId36" xr:uid="{602E9595-281B-4B39-9356-F2828561FFC0}"/>
    <hyperlink ref="F60" r:id="rId37" xr:uid="{869A9F43-7C5D-486D-8F57-E645BF36A4D2}"/>
    <hyperlink ref="F57" r:id="rId38" xr:uid="{AD13FFD7-B60B-4E55-A528-EF33538386B7}"/>
    <hyperlink ref="F61" r:id="rId39" xr:uid="{D8FA670D-21D6-418C-9788-49A051F5E624}"/>
    <hyperlink ref="F63" r:id="rId40" xr:uid="{5849EA5A-923B-4E84-B769-9AB30BC975A5}"/>
    <hyperlink ref="F77" r:id="rId41" xr:uid="{2627FCA5-3F31-48DA-8473-D86183B104BD}"/>
    <hyperlink ref="F78" r:id="rId42" xr:uid="{F768BE24-4F8D-4C40-98B5-FFC8DC89FFF5}"/>
    <hyperlink ref="F80" r:id="rId43" xr:uid="{C969E699-7759-4FF7-93CC-41125AAF0358}"/>
    <hyperlink ref="F79" r:id="rId44" xr:uid="{FCAB0D2A-FADC-4408-A165-82F3365F63BE}"/>
    <hyperlink ref="F81" r:id="rId45" xr:uid="{BA30287E-DD89-4793-8FF9-2BBD09211B51}"/>
    <hyperlink ref="F83" r:id="rId46" display="mailto:juez1702ctrlgaran@justiciamilitar.gov.co" xr:uid="{871EC7C9-E699-4877-A86E-C1911B6F7907}"/>
    <hyperlink ref="F84" r:id="rId47" xr:uid="{85226F8B-8B66-4E73-8255-B8A60A426305}"/>
    <hyperlink ref="F82" r:id="rId48" xr:uid="{8945DF5A-9065-47D3-8ED2-D7592B43530C}"/>
    <hyperlink ref="F86" r:id="rId49" xr:uid="{34230A04-8464-4E89-B26E-51ED0B826ACB}"/>
    <hyperlink ref="F89" r:id="rId50" xr:uid="{13170B43-EAAA-4ABE-B2A2-B82D02CCDDB6}"/>
    <hyperlink ref="F90" r:id="rId51" xr:uid="{F2A6E14E-801F-434B-96D1-882263798F0F}"/>
    <hyperlink ref="F88" r:id="rId52" xr:uid="{7FED9CD0-EEEC-4C10-BDE5-2849BB5AB6A7}"/>
    <hyperlink ref="F98" r:id="rId53" xr:uid="{6F753FE3-7B92-4B4B-A0FB-5302210F47D8}"/>
    <hyperlink ref="F102" r:id="rId54" xr:uid="{3BAAB292-B7BE-4074-ABE9-E3EB124FFA45}"/>
    <hyperlink ref="F108" r:id="rId55" xr:uid="{CEA5D85D-A110-4260-889A-17C158DAD235}"/>
    <hyperlink ref="F106" r:id="rId56" xr:uid="{EB74A6A5-7457-45C6-8D48-700E8AC2F601}"/>
    <hyperlink ref="F120" r:id="rId57" xr:uid="{B5D7DC0E-52BB-4E5B-A9D7-FD4C155885D8}"/>
    <hyperlink ref="F110" r:id="rId58" xr:uid="{5ECBFD95-53D1-4254-BA77-D806873B038E}"/>
    <hyperlink ref="F117" r:id="rId59" xr:uid="{85FA866E-8F75-4E29-BA11-CCD6EB9AE53B}"/>
    <hyperlink ref="F121" r:id="rId60" xr:uid="{83CE219B-0DEB-4F8D-8B33-952D8344D3D8}"/>
    <hyperlink ref="F129" r:id="rId61" xr:uid="{91C15911-44AB-440F-A6AA-DC8E37B93107}"/>
    <hyperlink ref="F136" r:id="rId62" xr:uid="{153F25F7-DDFE-45A1-AC39-9E6F564D63DB}"/>
    <hyperlink ref="F137" r:id="rId63" display="mailto:juzgado1739gar@justiciamilitar.gov.co" xr:uid="{DFE5B0A0-07EB-4CA5-B854-F2B7936B7043}"/>
    <hyperlink ref="F139" r:id="rId64" xr:uid="{6EA02627-F9CA-4AE1-BD1D-EBA88888F65B}"/>
    <hyperlink ref="F141" r:id="rId65" xr:uid="{021BA252-24BC-4D22-B398-215088DEEBC2}"/>
    <hyperlink ref="F145" r:id="rId66" xr:uid="{75FA50D6-5FB6-4101-9283-B455148C413B}"/>
    <hyperlink ref="F146" r:id="rId67" display="mailto:Martha.Herreno@justiciamilitar.gov.co" xr:uid="{E37515B5-073A-4F50-B1B1-E1021F34860C}"/>
    <hyperlink ref="F143" r:id="rId68" xr:uid="{A03C6FD6-EDC7-49CD-89E9-8F4E3D14E1AB}"/>
    <hyperlink ref="F144" r:id="rId69" xr:uid="{1D578D1D-01CD-45FD-ADAF-C1E5387EC069}"/>
    <hyperlink ref="F149" r:id="rId70" display="mailto:fiscal2202conesp@justiciamilitar.gov.co" xr:uid="{379AC108-F3E4-422A-B10F-542E56C089F4}"/>
    <hyperlink ref="F147" r:id="rId71" display="mailto:fiscal2201conesp@justiciamilitar.gov.co" xr:uid="{A463FEB2-B297-4391-AC8E-8D59002FF699}"/>
    <hyperlink ref="F148" r:id="rId72" xr:uid="{72045C34-24E4-4EA4-8EBD-06293B7D7DD7}"/>
    <hyperlink ref="F150" r:id="rId73" xr:uid="{BC5210CB-F516-4957-88A2-43FFBFED84CE}"/>
    <hyperlink ref="F162" r:id="rId74" xr:uid="{A97C8236-4EB0-4DDE-A978-5D14649864CB}"/>
    <hyperlink ref="F161" r:id="rId75" xr:uid="{75A146AC-9143-4BAF-9792-EE4306B44756}"/>
    <hyperlink ref="F163" r:id="rId76" xr:uid="{846B750E-6FCE-4C52-9D7E-EE2EB75BD88E}"/>
    <hyperlink ref="F155" r:id="rId77" xr:uid="{EDEDF8D1-A60D-48F4-A40B-746E07B969C1}"/>
    <hyperlink ref="F170" r:id="rId78" xr:uid="{C39FCDBA-C5B9-4534-9705-B6FF413169D0}"/>
    <hyperlink ref="F176" r:id="rId79" xr:uid="{0952A36F-3C3E-40D8-9019-5EA22EC8347F}"/>
    <hyperlink ref="F175" r:id="rId80" xr:uid="{178A3965-3465-4141-AB77-58F2012E6DE2}"/>
    <hyperlink ref="F174" r:id="rId81" xr:uid="{203E1E16-18FC-4D31-9DC1-63EEA41EF80F}"/>
    <hyperlink ref="F188" r:id="rId82" xr:uid="{E64656B5-092C-4CB0-AF11-36D3EF7D5F1E}"/>
    <hyperlink ref="F187" r:id="rId83" xr:uid="{3EA9747D-E122-4FA1-99A6-AB1832D87DCB}"/>
    <hyperlink ref="F186" r:id="rId84" xr:uid="{621D189E-A07D-4823-8D0A-B136D060A5C0}"/>
    <hyperlink ref="F193" r:id="rId85" xr:uid="{1E0BE6A3-2A5F-481B-B156-31AD7A889421}"/>
    <hyperlink ref="F194" r:id="rId86" xr:uid="{E8C92EC6-4580-4E70-863A-7809C63171A7}"/>
    <hyperlink ref="F191" r:id="rId87" xr:uid="{4E6E29A2-1D41-4FAD-B128-C43AEC139453}"/>
    <hyperlink ref="F196" r:id="rId88" xr:uid="{0335134C-9F9F-474B-9786-28B33219EF4D}"/>
    <hyperlink ref="F200" r:id="rId89" xr:uid="{403A4319-2A31-47A8-90E4-BD4FAAAFB5B7}"/>
    <hyperlink ref="F206" r:id="rId90" xr:uid="{BB1AB98D-910C-4F12-803A-AD30805B1F88}"/>
    <hyperlink ref="F203" r:id="rId91" xr:uid="{C7C14E4D-C2F4-4B13-8589-D8EFA0EBB308}"/>
    <hyperlink ref="F207" r:id="rId92" xr:uid="{5F2EF00F-C03B-4F8D-BC93-19A7B675C61F}"/>
    <hyperlink ref="F205" r:id="rId93" xr:uid="{C56969B7-1401-4FB0-91AE-8BE5629F4BA5}"/>
    <hyperlink ref="F202" r:id="rId94" xr:uid="{DC8F0BE1-ABCF-41F3-92A6-C5113C6133B7}"/>
    <hyperlink ref="F210" r:id="rId95" xr:uid="{4007337F-2908-41A4-B888-8B8FEF340570}"/>
    <hyperlink ref="F209" r:id="rId96" xr:uid="{5D349334-6E31-4EBF-9E97-6ED027339333}"/>
    <hyperlink ref="F211" r:id="rId97" xr:uid="{10D66E16-53C6-4D6C-BEC6-F91510BD4295}"/>
    <hyperlink ref="F213" r:id="rId98" xr:uid="{52CB603E-6A22-4AEE-A59A-8856783CDEE6}"/>
    <hyperlink ref="F214" r:id="rId99" xr:uid="{C8535B53-C31F-4BB7-AFA5-E8304B4CF9A2}"/>
    <hyperlink ref="F212" r:id="rId100" xr:uid="{3191D156-E202-4936-8926-9BE9531033A3}"/>
    <hyperlink ref="F217" r:id="rId101" xr:uid="{2BA03317-C9AE-4706-A10F-2F30412EA359}"/>
    <hyperlink ref="F219" r:id="rId102" xr:uid="{4E95699E-A530-4C1D-B534-03509C795D48}"/>
    <hyperlink ref="F221" r:id="rId103" xr:uid="{80F8E9B4-53AF-47F8-9141-4B0CD0482D5B}"/>
    <hyperlink ref="F223" r:id="rId104" xr:uid="{01481AA0-41D1-4A99-8127-DAA94217F775}"/>
    <hyperlink ref="F225" r:id="rId105" xr:uid="{B468C441-E95F-4BC6-840A-38248004E2F2}"/>
    <hyperlink ref="F227" r:id="rId106" xr:uid="{D2D22CFB-06ED-4BB3-A1B7-BD8CDA083391}"/>
    <hyperlink ref="F222" r:id="rId107" xr:uid="{FF91BC02-2C5F-411E-B609-CD38BC91B0E9}"/>
    <hyperlink ref="F215" r:id="rId108" xr:uid="{7592CA4D-2B95-4D41-B0F5-3BA462C4E3CC}"/>
    <hyperlink ref="F232" r:id="rId109" xr:uid="{DD78BA22-A0E4-4A3E-A6B9-89EE09716E8F}"/>
    <hyperlink ref="F233" r:id="rId110" xr:uid="{7E09BF55-E6B7-41E6-9303-9551DF36E792}"/>
    <hyperlink ref="F235" r:id="rId111" xr:uid="{37DE6A9B-85A5-4A67-8236-773EA665810A}"/>
    <hyperlink ref="F252" r:id="rId112" xr:uid="{D63A13C2-D685-43C3-80A9-A9E9D17974DA}"/>
    <hyperlink ref="F254" r:id="rId113" xr:uid="{3AA8F29E-0FFC-4420-B980-7513CC0B18FF}"/>
    <hyperlink ref="F261" r:id="rId114" xr:uid="{CA8C2FC4-6D95-4E57-8C12-55FC4215763C}"/>
    <hyperlink ref="F259" r:id="rId115" xr:uid="{E3CBCAFE-EF28-4C3F-B222-8E894870820E}"/>
    <hyperlink ref="F267" r:id="rId116" xr:uid="{9BF95805-06D3-4C43-85C7-E711DE3AD65C}"/>
    <hyperlink ref="F268" r:id="rId117" xr:uid="{CC046DDE-D473-4478-83D3-E72D8E979C3D}"/>
    <hyperlink ref="F266" r:id="rId118" xr:uid="{74F45A73-040E-407D-9374-6F1E74B81D46}"/>
    <hyperlink ref="F278" r:id="rId119" xr:uid="{AC00F4CB-6B9F-4563-B6EF-04EA59076716}"/>
    <hyperlink ref="F287" r:id="rId120" xr:uid="{4BC31815-ACCF-42C3-82F4-1DDB136F31D4}"/>
    <hyperlink ref="F289" r:id="rId121" xr:uid="{504B5C03-7EDD-4575-8B21-ED18AA358F03}"/>
    <hyperlink ref="F285" r:id="rId122" xr:uid="{7BC6E8C3-5315-4F8C-A2B1-E46565230250}"/>
    <hyperlink ref="F303" r:id="rId123" xr:uid="{96864A3B-AFCB-4103-AA88-60C22EDA2360}"/>
    <hyperlink ref="F297" r:id="rId124" xr:uid="{C88EF29D-F3E7-4159-BFC7-714DE48EE4E0}"/>
    <hyperlink ref="F307" r:id="rId125" xr:uid="{BD69BE6A-8082-442F-993B-8A1CCC017B13}"/>
    <hyperlink ref="F337" r:id="rId126" xr:uid="{DD7420C3-C3B1-4436-817C-C5B185E331E8}"/>
    <hyperlink ref="F339" r:id="rId127" xr:uid="{A10A6BCB-868E-4593-B2C6-3887DFD28E8D}"/>
    <hyperlink ref="F342" r:id="rId128" xr:uid="{DD98914B-100B-4AAE-A68F-56E7408CED36}"/>
    <hyperlink ref="F344" r:id="rId129" xr:uid="{40A90DCF-3DA3-48E9-9E46-89B190BAE4AD}"/>
    <hyperlink ref="F346" r:id="rId130" xr:uid="{B2E395D0-647E-4A7B-94BC-3D9FCA5DD8B9}"/>
    <hyperlink ref="F348" r:id="rId131" xr:uid="{79B0F495-6D1E-46FE-BE0D-386ED958E6C1}"/>
    <hyperlink ref="F347" r:id="rId132" xr:uid="{9B064149-0796-4BC7-88AD-49D4B29E35E6}"/>
    <hyperlink ref="F350" r:id="rId133" xr:uid="{45EBAAFB-C822-44CD-9239-97193C49EBC6}"/>
    <hyperlink ref="F352" r:id="rId134" xr:uid="{4C129814-8701-498B-BF34-019BC2E5E11D}"/>
    <hyperlink ref="F355" r:id="rId135" xr:uid="{1B3CAAB1-E9FA-49D0-AA0F-C94418AE5E99}"/>
    <hyperlink ref="F357" r:id="rId136" xr:uid="{8DC2BA0A-114B-4A09-8170-727A9FE5B932}"/>
    <hyperlink ref="F359" r:id="rId137" xr:uid="{7F83C667-B763-4395-AA4A-E31E32DBE951}"/>
    <hyperlink ref="F361" r:id="rId138" xr:uid="{997CBCD7-F3A6-43B0-B3E8-C81EEBBD2B2B}"/>
    <hyperlink ref="F363" r:id="rId139" xr:uid="{22A3EA1F-7A5D-4755-8111-1EEFD2D25D32}"/>
    <hyperlink ref="F365" r:id="rId140" xr:uid="{90399C26-61B1-487F-B2B9-91AFB028B1D0}"/>
    <hyperlink ref="F367" r:id="rId141" xr:uid="{3A461367-FCBF-4078-890D-212A2EAD5292}"/>
    <hyperlink ref="F369" r:id="rId142" xr:uid="{D36A6113-169A-46ED-AB03-66340D8A2FB9}"/>
    <hyperlink ref="F371" r:id="rId143" xr:uid="{8DB65E13-30DC-40B5-9060-8D7A8214A596}"/>
    <hyperlink ref="F373" r:id="rId144" xr:uid="{C06268D6-7178-4C90-8DB3-6797A6FDBBA5}"/>
    <hyperlink ref="F375" r:id="rId145" xr:uid="{AAAB691D-1ABB-489F-9C06-23D18A7BA2AF}"/>
    <hyperlink ref="F377" r:id="rId146" xr:uid="{554E38B3-5BC0-4908-BB29-4E6BC4A9A3C6}"/>
    <hyperlink ref="F386" r:id="rId147" xr:uid="{297EAC78-094B-4F7C-82BF-6FEC9AC072E5}"/>
    <hyperlink ref="F379" r:id="rId148" xr:uid="{121D966D-8DAB-4CBD-B799-A472E818A246}"/>
    <hyperlink ref="F381" r:id="rId149" xr:uid="{E42577AE-D325-4B53-ADF2-D2C7550CF4CB}"/>
    <hyperlink ref="F388" r:id="rId150" xr:uid="{0DFD90F4-9890-4C27-A87C-6715EF0F8874}"/>
    <hyperlink ref="F390" r:id="rId151" xr:uid="{AD99F1C0-B645-49D9-8A2A-2FF800B93867}"/>
    <hyperlink ref="F387" r:id="rId152" xr:uid="{7556D61B-EDCA-442C-B143-0E88C3B1BB68}"/>
    <hyperlink ref="F384" r:id="rId153" xr:uid="{002BA09F-EEA2-40F3-BF52-C9EFB622B8BE}"/>
    <hyperlink ref="F391" r:id="rId154" xr:uid="{800E13A2-3DDB-46DB-B08B-BDE4F9A455DA}"/>
    <hyperlink ref="F389" r:id="rId155" xr:uid="{7E9D9323-F0EC-408F-803A-98E836FC6C48}"/>
    <hyperlink ref="F392" r:id="rId156" xr:uid="{DB8FB8BC-0301-434B-A65D-FA26BC335D06}"/>
    <hyperlink ref="F393" r:id="rId157" xr:uid="{9502C1E3-9E55-48B2-8D0D-7C7972EBECEC}"/>
    <hyperlink ref="F394" r:id="rId158" xr:uid="{4B90DC5C-FD7E-48BC-BE57-77C34AE97EF0}"/>
    <hyperlink ref="F404" r:id="rId159" xr:uid="{36412B04-CE52-4267-A1F2-83BBD8C334BF}"/>
    <hyperlink ref="F400" r:id="rId160" xr:uid="{A88422DD-B504-4E24-9839-0E785753279A}"/>
    <hyperlink ref="F398" r:id="rId161" xr:uid="{CC992778-03D8-43BB-8DB9-55C77EBCA004}"/>
    <hyperlink ref="F396" r:id="rId162" xr:uid="{A6884C79-7252-468F-B232-852431401829}"/>
    <hyperlink ref="F402" r:id="rId163" xr:uid="{D15F5416-BEA3-4CDF-AC95-A62F1BFDD53F}"/>
    <hyperlink ref="F399" r:id="rId164" xr:uid="{E6FF3384-6F5F-4EF4-AC82-03938862EFDA}"/>
    <hyperlink ref="F409" r:id="rId165" xr:uid="{3CE83304-BCFC-40A1-BEEA-738CA6E7A28B}"/>
    <hyperlink ref="F415" r:id="rId166" xr:uid="{C69B6AE0-D910-419C-9B6F-536E1E77039B}"/>
    <hyperlink ref="F413" r:id="rId167" xr:uid="{D90A8103-CFD7-4B94-8D26-8CE909DF0C94}"/>
    <hyperlink ref="F411" r:id="rId168" xr:uid="{C95020EA-33A9-48E3-89F1-32D74E068435}"/>
    <hyperlink ref="F417" r:id="rId169" xr:uid="{190CA1CC-7A4F-42D6-A486-2E859F284F23}"/>
    <hyperlink ref="F414" r:id="rId170" xr:uid="{7D938458-B4BA-4A60-B1CC-5606EEE40000}"/>
    <hyperlink ref="F410" r:id="rId171" xr:uid="{7C3A25DB-9043-4369-988E-5DCDFFB0C41F}"/>
    <hyperlink ref="F419" r:id="rId172" xr:uid="{ADA98115-73D9-41B0-B787-413C8EB41E15}"/>
    <hyperlink ref="F420" r:id="rId173" xr:uid="{673CC0E9-6A01-4DB8-A2D9-09F466B617A3}"/>
    <hyperlink ref="F421" r:id="rId174" xr:uid="{18523CBD-5306-4EA1-8346-A39662E5AB6C}"/>
    <hyperlink ref="F422" r:id="rId175" xr:uid="{783827FD-961E-432F-86EC-AE0F3BE6DCC7}"/>
    <hyperlink ref="F427" r:id="rId176" xr:uid="{8DE1DC9A-A15C-44AB-A229-BE142F07A841}"/>
    <hyperlink ref="F425" r:id="rId177" xr:uid="{4D5DD295-EE87-435B-92F8-5333F3BF8F35}"/>
    <hyperlink ref="F423" r:id="rId178" xr:uid="{D5A0836E-CE93-4D8E-9224-2D580889D183}"/>
    <hyperlink ref="F424" r:id="rId179" xr:uid="{B1104D0C-DE2D-4F27-BE24-3734799A58C0}"/>
    <hyperlink ref="F429" r:id="rId180" xr:uid="{99F0FC8C-DE87-4945-B9A8-8CF0415563A3}"/>
    <hyperlink ref="F431" r:id="rId181" xr:uid="{78BCF3CA-C78B-46B3-BA7D-1702DC15342E}"/>
    <hyperlink ref="F433" r:id="rId182" xr:uid="{DFD2ED32-529C-4C46-9A6B-114084E01B51}"/>
    <hyperlink ref="F435" r:id="rId183" xr:uid="{6ED99D8B-8273-482B-A019-49D0B1D605CB}"/>
    <hyperlink ref="F440" r:id="rId184" xr:uid="{26459897-4D6D-4989-BB5A-9F3B80663F33}"/>
    <hyperlink ref="F442" r:id="rId185" xr:uid="{8BD686E1-09B4-4B04-94E3-4172983A9675}"/>
    <hyperlink ref="F437" r:id="rId186" xr:uid="{48D519C8-BF03-499A-8B36-FE59CD8952E0}"/>
    <hyperlink ref="F438" r:id="rId187" xr:uid="{B949E038-3E46-4E62-A4BA-12B3014036EA}"/>
    <hyperlink ref="F444" r:id="rId188" xr:uid="{7B6773E4-FA43-47C2-A705-76F7451CBE7F}"/>
    <hyperlink ref="F448" r:id="rId189" xr:uid="{95BFCE76-2CF7-4986-8096-3C2BA07BF6DA}"/>
    <hyperlink ref="F446" r:id="rId190" xr:uid="{6E1CDB7A-1B13-499C-90B9-3EA29771A5D5}"/>
    <hyperlink ref="F450" r:id="rId191" xr:uid="{1E84CC2D-FFDD-41BC-9755-B63F1E8CC125}"/>
    <hyperlink ref="F449" r:id="rId192" xr:uid="{39F0E0A7-6082-4006-A68A-24D23F1E3D1C}"/>
    <hyperlink ref="F447" r:id="rId193" xr:uid="{1148A93A-DD6D-4239-AA9C-23A90EEB16D0}"/>
    <hyperlink ref="F452" r:id="rId194" xr:uid="{EB52A3CB-DCBA-414B-BE96-3ADA5CB0335C}"/>
    <hyperlink ref="F458" r:id="rId195" xr:uid="{24FD734E-84B8-4D3B-9CA9-D93BADF6918D}"/>
    <hyperlink ref="F456" r:id="rId196" xr:uid="{A4661F20-4E40-4347-A36C-C6F1272C6105}"/>
    <hyperlink ref="F454" r:id="rId197" xr:uid="{F27D2BF5-8D69-479C-A23F-DC24ACBF3581}"/>
    <hyperlink ref="F460" r:id="rId198" xr:uid="{F24E9794-E4DB-49BA-8BDC-5B7629AFF596}"/>
    <hyperlink ref="F461" r:id="rId199" xr:uid="{4A11941A-A340-4F30-8D80-8810BEEC5AD5}"/>
    <hyperlink ref="F465" r:id="rId200" xr:uid="{F5668F54-9491-4D50-AFE3-09581F60F72C}"/>
    <hyperlink ref="F463" r:id="rId201" xr:uid="{C0334CBB-2C3D-473B-A45F-B3D284CEA56B}"/>
    <hyperlink ref="F466" r:id="rId202" xr:uid="{5463B0BB-BAE8-4A34-80D1-A5E833E3F093}"/>
    <hyperlink ref="F468" r:id="rId203" xr:uid="{1EAFD5BB-7AFE-4E22-A213-1A470E4D3756}"/>
    <hyperlink ref="F478" r:id="rId204" xr:uid="{0B04C029-6692-44A7-BA7D-7018851069BB}"/>
    <hyperlink ref="F480" r:id="rId205" xr:uid="{10685B26-502A-4683-A16B-67E762DCD199}"/>
    <hyperlink ref="F470" r:id="rId206" xr:uid="{30506863-E8EF-4938-9C7F-9020513CF3B5}"/>
    <hyperlink ref="F474" r:id="rId207" xr:uid="{27320303-DD8C-49C0-A26F-E8AF5190782F}"/>
    <hyperlink ref="F476" r:id="rId208" xr:uid="{623366D5-CB82-439A-92C3-FDF1311C0390}"/>
    <hyperlink ref="F472" r:id="rId209" xr:uid="{248DFD51-BA2D-4CA7-8458-1C7984FEC606}"/>
    <hyperlink ref="F477" r:id="rId210" xr:uid="{3E0BAB46-18EF-4FE2-86EA-3B1DA0B33DC3}"/>
    <hyperlink ref="F483" r:id="rId211" xr:uid="{C7B8F9FF-0B7B-4FCD-AB7D-3E28BA3FE07C}"/>
    <hyperlink ref="F482" r:id="rId212" xr:uid="{6D171407-8F6E-4AC5-A2C5-EF9559A29DA4}"/>
    <hyperlink ref="F491" r:id="rId213" xr:uid="{FABF8CDD-88C2-4806-B854-481750252DBA}"/>
    <hyperlink ref="F493" r:id="rId214" xr:uid="{FF4282A1-038B-4C67-8D6E-89BBFFA1508A}"/>
    <hyperlink ref="F495" r:id="rId215" xr:uid="{D2D4B4BA-7BF7-4CFF-B1C5-E9523DEE1942}"/>
    <hyperlink ref="F489" r:id="rId216" xr:uid="{61B9E7C1-1F9C-4D3C-8ED4-0EA289CB1772}"/>
    <hyperlink ref="F486" r:id="rId217" xr:uid="{6BC7A615-B749-4109-A03C-59C49BC36ADA}"/>
    <hyperlink ref="F487" r:id="rId218" xr:uid="{F2215555-BF51-47A1-A852-F737F6902E9B}"/>
    <hyperlink ref="F484" r:id="rId219" xr:uid="{DE57532D-0705-4E7E-BE7B-89F8A032284A}"/>
    <hyperlink ref="F497" r:id="rId220" xr:uid="{0F990B08-1F71-425E-A7EA-7727F2C8B18F}"/>
    <hyperlink ref="F499" r:id="rId221" xr:uid="{C87A74C8-8D3F-4D7F-9601-72DDDA7BBF85}"/>
    <hyperlink ref="F501" r:id="rId222" xr:uid="{CD0B29F8-C7BF-42CD-8F81-88EA3C134A28}"/>
    <hyperlink ref="F502" r:id="rId223" xr:uid="{5B7FCFB6-987C-4DB0-AE40-C690E30F8BA1}"/>
    <hyperlink ref="F505" r:id="rId224" xr:uid="{52EED7EA-5204-415A-A7EF-04B7762A8EC0}"/>
    <hyperlink ref="F507" r:id="rId225" xr:uid="{7FAB41CD-7773-4011-AD51-A8F77E824BD7}"/>
    <hyperlink ref="F509" r:id="rId226" xr:uid="{D9CEAA10-EE9F-482A-AB27-F6C0E672674F}"/>
    <hyperlink ref="F511" r:id="rId227" xr:uid="{97EFDB60-96A0-4A36-BEEB-F22D26E4B347}"/>
    <hyperlink ref="F513" r:id="rId228" xr:uid="{AEF5CF3C-E4A5-4D50-B08A-7876AC95ED2B}"/>
    <hyperlink ref="F515" r:id="rId229" xr:uid="{902B9F75-3389-4065-99BC-7B98DB70EC14}"/>
    <hyperlink ref="F514" r:id="rId230" xr:uid="{1E79F989-1BD9-4C83-99DB-CB1D4FE57A1C}"/>
    <hyperlink ref="F516" r:id="rId231" xr:uid="{9F936501-0F85-4947-B3BF-281070C6431E}"/>
    <hyperlink ref="F518" r:id="rId232" xr:uid="{6FABB870-4F5D-4ABE-A99D-9F910DAA5A15}"/>
    <hyperlink ref="F519" r:id="rId233" xr:uid="{30540156-5A79-423E-A99A-B95C85C0EF7F}"/>
    <hyperlink ref="F520" r:id="rId234" xr:uid="{A422A452-EE7F-47E3-B12A-53ABB2FDF941}"/>
    <hyperlink ref="F523" r:id="rId235" xr:uid="{34B3C074-B85E-4038-B7C0-6B8A08015DD5}"/>
    <hyperlink ref="F527" r:id="rId236" xr:uid="{CC14EEC5-6595-4527-BB45-1B269A388CE4}"/>
    <hyperlink ref="F522" r:id="rId237" xr:uid="{43BA17E3-1016-43AD-89F9-BE9085201A47}"/>
    <hyperlink ref="F528" r:id="rId238" xr:uid="{E30AD750-54FB-44F9-AE7C-80F7D63219FB}"/>
    <hyperlink ref="F530" r:id="rId239" xr:uid="{96E49C44-2E5F-4A42-9D64-16963A4D2F92}"/>
    <hyperlink ref="F525" r:id="rId240" xr:uid="{B2B667A7-E755-44E2-B9C1-9DE10A92D5A3}"/>
    <hyperlink ref="F535" r:id="rId241" display="mailto:juezinspeccionfac@justiciamilitar.gov.co" xr:uid="{1B704875-6DD2-4EEE-A0E7-20D23FCF1A3D}"/>
    <hyperlink ref="F532" r:id="rId242" xr:uid="{113DFAAA-7A31-4859-BE1B-FFD70701CF7B}"/>
    <hyperlink ref="F531" r:id="rId243" xr:uid="{94FE9C7B-ED93-43AE-B17F-7B25DFCFC9D1}"/>
    <hyperlink ref="F533" r:id="rId244" display="mailto:juez110deipm@justiciamilitar.gov.co" xr:uid="{B04BABB0-324A-4A7C-9991-85EB512147BD}"/>
    <hyperlink ref="F537" r:id="rId245" xr:uid="{3E114A4C-2DC6-46E9-81E3-A1A64F9B5F8B}"/>
    <hyperlink ref="F538" r:id="rId246" xr:uid="{3FC16EE7-44ED-4796-AA55-956589602CF5}"/>
    <hyperlink ref="F539" r:id="rId247" xr:uid="{E737B40F-B767-44BB-A988-43F42447977B}"/>
    <hyperlink ref="F541" r:id="rId248" xr:uid="{035F0BE8-8217-40FF-ABD3-D3548B472C22}"/>
    <hyperlink ref="F545" r:id="rId249" xr:uid="{62ECD103-6234-4AA0-860C-29F132A6442E}"/>
    <hyperlink ref="F547" r:id="rId250" xr:uid="{02D8348D-2134-4807-87A0-8C21B9F9A72B}"/>
    <hyperlink ref="F549" r:id="rId251" xr:uid="{CA0DBD9C-6D3B-4CEE-983A-B605FAFE62C8}"/>
    <hyperlink ref="F553" r:id="rId252" xr:uid="{6F2B7F14-EC81-4733-8A0C-A1B2EB345BB9}"/>
    <hyperlink ref="F552" r:id="rId253" xr:uid="{A2238223-A603-4463-9344-B8AAC2C6BA9B}"/>
    <hyperlink ref="F551" r:id="rId254" xr:uid="{9ED6D605-861D-40B1-8FBA-2FD79593A7E4}"/>
    <hyperlink ref="F554" r:id="rId255" xr:uid="{2D591545-CEBB-4DB9-AB53-D62CAFE080C1}"/>
    <hyperlink ref="F557" r:id="rId256" xr:uid="{9F799EDF-43EC-40B6-9BFA-5764BC9B2E33}"/>
    <hyperlink ref="F561" r:id="rId257" xr:uid="{968C99BD-4A66-4B94-9160-CECC9B9E27A1}"/>
    <hyperlink ref="F563" r:id="rId258" xr:uid="{6F7BD0C4-5961-45C0-B363-45386C5BBA18}"/>
    <hyperlink ref="F565" r:id="rId259" xr:uid="{ED05B22A-79D8-4403-8AF3-1F08D1B343A9}"/>
    <hyperlink ref="F567" r:id="rId260" xr:uid="{0CA57642-C1FF-4D86-B891-1207985EE92E}"/>
    <hyperlink ref="F569" r:id="rId261" xr:uid="{52FE12FA-A12D-4705-B9DA-C9469144F4D4}"/>
    <hyperlink ref="F555" r:id="rId262" xr:uid="{542C2E44-DA06-4D8C-A0C3-6345CD42F0DD}"/>
    <hyperlink ref="F559" r:id="rId263" xr:uid="{B7F4FA97-12E9-41A4-8BE2-19CDC2D254CC}"/>
    <hyperlink ref="F562" r:id="rId264" xr:uid="{75281129-4AE8-4538-A935-B2771FE58F76}"/>
    <hyperlink ref="F560" r:id="rId265" xr:uid="{02E37B37-E395-416D-A4F6-2056AA1CBFC8}"/>
    <hyperlink ref="F558" r:id="rId266" xr:uid="{9D53A42D-A9E6-48B7-9151-742C90E9D14D}"/>
    <hyperlink ref="F571" r:id="rId267" xr:uid="{CE49A280-B95D-4D55-948A-4BDEC0E5A140}"/>
    <hyperlink ref="F574" r:id="rId268" xr:uid="{6D2119B2-3412-4F43-AFC9-B6E6D6A9CA77}"/>
    <hyperlink ref="F576" r:id="rId269" xr:uid="{32CAA764-A4CB-4910-9574-EC131BAA3E0B}"/>
    <hyperlink ref="F578" r:id="rId270" xr:uid="{12946285-F107-4898-992A-DD4703CEE771}"/>
    <hyperlink ref="F580" r:id="rId271" xr:uid="{B325C540-EE68-4086-9070-4A3D31AD0F20}"/>
    <hyperlink ref="F582" r:id="rId272" xr:uid="{0C119987-77ED-4F80-A6B8-5A719C6EA62D}"/>
    <hyperlink ref="F584" r:id="rId273" xr:uid="{F345B8D2-533B-4BE9-AACE-4E510B853C0C}"/>
    <hyperlink ref="F586" r:id="rId274" xr:uid="{A3204C7F-6EAD-479C-9D12-19DEC3C75F7D}"/>
    <hyperlink ref="F575" r:id="rId275" xr:uid="{353FF2ED-2D1C-4206-92E6-BA2D50D8B4EB}"/>
    <hyperlink ref="F583" r:id="rId276" xr:uid="{6A928B70-A8D6-49CF-872D-597AE709187F}"/>
    <hyperlink ref="F587" r:id="rId277" xr:uid="{4D9543C6-80C0-40CD-B714-5569574A32F7}"/>
    <hyperlink ref="F570" r:id="rId278" xr:uid="{742A73AA-CD99-4394-A24A-71954833568C}"/>
    <hyperlink ref="F589" r:id="rId279" xr:uid="{07169D00-58CB-4FB7-9EFE-18B8E707DAD0}"/>
    <hyperlink ref="F591" r:id="rId280" xr:uid="{5EAF7B12-B274-45B7-98A8-1D576BA5DAA1}"/>
    <hyperlink ref="F588" r:id="rId281" xr:uid="{D2FF8F4A-4BE2-40A6-82C8-989D3956EAEF}"/>
    <hyperlink ref="F592" r:id="rId282" xr:uid="{962EF8B9-C791-43DC-BE82-440F6AE9BDE1}"/>
    <hyperlink ref="F595" r:id="rId283" xr:uid="{5218E48B-D916-4244-921D-047EA410F604}"/>
    <hyperlink ref="F593" r:id="rId284" xr:uid="{1E049E09-6A73-45FB-BA7F-FCD5D431E358}"/>
    <hyperlink ref="F594" r:id="rId285" xr:uid="{EA39F9A0-FBC2-413A-9908-0B6B7D3A9305}"/>
    <hyperlink ref="F600" r:id="rId286" xr:uid="{FF0CE08C-3EDF-4647-866A-0B46B63157BB}"/>
    <hyperlink ref="F597" r:id="rId287" xr:uid="{8F937621-2C81-45E2-8510-767C0436D0FC}"/>
    <hyperlink ref="F598" r:id="rId288" xr:uid="{4B1E65EB-98D5-4A7B-A888-99B0B5210F0F}"/>
    <hyperlink ref="F602" r:id="rId289" xr:uid="{2A933DD8-461B-4CA9-8720-6E9EFB5D753D}"/>
    <hyperlink ref="F606" r:id="rId290" xr:uid="{19AB9D3B-8583-45EA-BE6A-83371DBBA322}"/>
    <hyperlink ref="F604" r:id="rId291" xr:uid="{1A592DAB-E48C-43F2-9AC4-2A35B3FB86C0}"/>
    <hyperlink ref="F610" r:id="rId292" xr:uid="{229D5A89-850E-479F-AE22-C14AB6F0EEA5}"/>
    <hyperlink ref="F612" r:id="rId293" xr:uid="{13535DCD-E758-450F-A2A9-F90C097BEDB1}"/>
    <hyperlink ref="F624" r:id="rId294" xr:uid="{E4DDB4C6-81DB-4281-92F6-B9149D6E4EF7}"/>
    <hyperlink ref="F637" r:id="rId295" xr:uid="{5E907827-0A43-4A8D-B2FF-EC4070D458C2}"/>
    <hyperlink ref="F639" r:id="rId296" xr:uid="{1184F75D-6AC0-4E4B-B33B-DFDB20621985}"/>
    <hyperlink ref="F633" r:id="rId297" xr:uid="{C4FB69C3-DCA3-472B-A418-4478E8813C22}"/>
    <hyperlink ref="F631" r:id="rId298" xr:uid="{E9AE1918-25EF-428E-8AD7-CB8F896F7868}"/>
    <hyperlink ref="F629" r:id="rId299" xr:uid="{DFA979A0-E25C-4BBD-B637-1F2CE43487B2}"/>
    <hyperlink ref="F627" r:id="rId300" xr:uid="{DCAB759A-BAA5-4507-9018-AD5719BDE3A5}"/>
    <hyperlink ref="F625" r:id="rId301" xr:uid="{57156BCD-5932-4888-9830-4550F94F87FB}"/>
    <hyperlink ref="F622" r:id="rId302" xr:uid="{C1C42AEC-71B1-45C1-A12C-62F589E67A00}"/>
    <hyperlink ref="F620" r:id="rId303" xr:uid="{B6EA3AE8-24D0-4107-81EC-1355502683A5}"/>
    <hyperlink ref="F616" r:id="rId304" xr:uid="{6FABBB4E-6BFC-4DEA-96DB-79E3C7F8ECC2}"/>
    <hyperlink ref="F618" r:id="rId305" xr:uid="{0508079B-DC0B-4F12-9A71-65CB1989C41E}"/>
    <hyperlink ref="F635" r:id="rId306" xr:uid="{11DA14AD-9627-45BB-8CB6-BECDF64849C1}"/>
    <hyperlink ref="F623" r:id="rId307" xr:uid="{E12CA623-89B8-4BEE-85D9-1C42ECF3A8D5}"/>
    <hyperlink ref="F614" r:id="rId308" xr:uid="{6F2332DE-2F86-4566-81B5-DBEF7672F650}"/>
    <hyperlink ref="F641" r:id="rId309" xr:uid="{1D00CFAB-7BCE-4043-9C2C-4E5BCFAD861A}"/>
    <hyperlink ref="F634" r:id="rId310" xr:uid="{A20876EE-DBA8-4AA0-9555-500DC2B23A6F}"/>
    <hyperlink ref="F626" r:id="rId311" xr:uid="{73E2C9A8-6CE2-4E7A-B6D5-54946F679555}"/>
    <hyperlink ref="F643" r:id="rId312" xr:uid="{0A981C08-685D-4E31-9A2B-76CBD0255189}"/>
    <hyperlink ref="F644" r:id="rId313" xr:uid="{C0B99139-9ABD-47F8-B457-9F3B552C0B01}"/>
    <hyperlink ref="F655" r:id="rId314" xr:uid="{28A4247E-4236-4588-B35F-FC4F3002D202}"/>
    <hyperlink ref="F651" r:id="rId315" xr:uid="{9D2B76EE-3F44-4F91-B539-726494610F99}"/>
    <hyperlink ref="F650" r:id="rId316" xr:uid="{65A99DB4-576A-4E87-B8F8-378BD2AAD10C}"/>
    <hyperlink ref="F646" r:id="rId317" xr:uid="{4B2C1922-0947-4DBE-B7B9-1A1070D8B933}"/>
    <hyperlink ref="F657" r:id="rId318" xr:uid="{0CC9E6AA-97AC-44B8-BF2E-325A623E1459}"/>
    <hyperlink ref="F653" r:id="rId319" xr:uid="{235B4AA8-DF7B-47EC-8DB8-036BA969BEBF}"/>
    <hyperlink ref="F649" r:id="rId320" xr:uid="{1047BE13-4EA5-4DBA-81AD-661D758853D3}"/>
    <hyperlink ref="F648" r:id="rId321" xr:uid="{219AEED6-561E-4455-8F42-3307138D7B6D}"/>
    <hyperlink ref="F647" r:id="rId322" xr:uid="{6C1B6F2F-3B7B-4DC9-81CB-4FCEFCB64EE6}"/>
    <hyperlink ref="F142" r:id="rId323" xr:uid="{7FAA011E-C36B-4DE8-A54B-C3F5109C965E}"/>
    <hyperlink ref="A13" r:id="rId324" display="mailto:ivan.pena@justiciamilitar.gov.co" xr:uid="{6B646163-2475-47B2-BB40-C4541A9AF82A}"/>
    <hyperlink ref="A6" r:id="rId325" xr:uid="{7D71026A-65AB-4035-991D-4F1097D0A7E9}"/>
    <hyperlink ref="A7" r:id="rId326" xr:uid="{BBB578F7-F7F8-4977-A64E-0A11FB64025A}"/>
    <hyperlink ref="A27" r:id="rId327" xr:uid="{4BBE66B3-D339-4FDB-A1CB-DD861AB3538C}"/>
    <hyperlink ref="A26" r:id="rId328" xr:uid="{57D71014-5692-4490-AAF1-E5C96AAA6396}"/>
    <hyperlink ref="A5" r:id="rId329" xr:uid="{AD9E12CE-DEE0-4CB2-A1B4-C8BD7349C6FF}"/>
    <hyperlink ref="A2" r:id="rId330" xr:uid="{E4E90C3F-272D-4A23-A910-649782DBF851}"/>
    <hyperlink ref="A4" r:id="rId331" xr:uid="{88FAB123-F573-4746-BB78-D0D50CD3C562}"/>
    <hyperlink ref="A3" r:id="rId332" xr:uid="{928D23E8-A2D3-42CA-AEDD-0604727286BF}"/>
    <hyperlink ref="A14" r:id="rId333" xr:uid="{5C1A6FFE-A6D5-43A1-A5C7-901366BE823B}"/>
    <hyperlink ref="A29" r:id="rId334" xr:uid="{960C2C0E-46E4-4535-AA6E-1B80599148DC}"/>
    <hyperlink ref="A8" r:id="rId335" xr:uid="{33B9906F-CCD3-4861-BC39-6B94537778CC}"/>
    <hyperlink ref="A12" r:id="rId336" xr:uid="{A2B42C6E-8076-4F6C-B257-DFD6010704EA}"/>
    <hyperlink ref="A17" r:id="rId337" xr:uid="{439A3EF5-BD71-4D3D-8277-FE6694DCB50C}"/>
    <hyperlink ref="A30" r:id="rId338" xr:uid="{2987602B-9B83-456F-836D-F257027D895F}"/>
    <hyperlink ref="A28" r:id="rId339" xr:uid="{304839C1-053E-4375-AC8A-8C0694AE4871}"/>
    <hyperlink ref="A31" r:id="rId340" xr:uid="{8FA96033-1853-4100-ACF7-92B9B989CB19}"/>
    <hyperlink ref="A23" r:id="rId341" xr:uid="{D4B9CBDE-3050-4E95-8FDE-27F9182D7C62}"/>
    <hyperlink ref="A10" r:id="rId342" display="mailto:flor.murcia@justiciamilitar.gov.co" xr:uid="{5505A507-F335-4F06-A02C-24A7E7216917}"/>
    <hyperlink ref="A21" r:id="rId343" xr:uid="{60A27376-7E61-44A3-B51C-8FE7D22B8AB2}"/>
    <hyperlink ref="A20" r:id="rId344" xr:uid="{4C5ECA55-7891-43C0-8316-4BD9476F282D}"/>
    <hyperlink ref="A18" r:id="rId345" xr:uid="{3703D83B-1CFE-43C7-8CE6-C6BDD0A96D9E}"/>
    <hyperlink ref="A24" r:id="rId346" xr:uid="{A03290AA-AF05-4059-BB75-F24059D7C59A}"/>
    <hyperlink ref="A19" r:id="rId347" xr:uid="{6D762960-6DD6-42EF-BCB4-5DA3BCC3725A}"/>
    <hyperlink ref="A9" r:id="rId348" xr:uid="{A21991DD-A7C0-46D6-A0A3-B1FA8D466621}"/>
    <hyperlink ref="A34" r:id="rId349" xr:uid="{E8A84923-4474-429B-B8DA-EEECADA6E7D5}"/>
    <hyperlink ref="A37" r:id="rId350" xr:uid="{4F442DDF-ECEA-4DB3-A7FF-9A9E7E7A6146}"/>
    <hyperlink ref="A38" r:id="rId351" xr:uid="{97614B5E-7CD6-4D74-8290-49831C8DA2F0}"/>
    <hyperlink ref="A40" r:id="rId352" xr:uid="{9A4336AF-9C08-459D-BD72-5FD67F2F6EE0}"/>
    <hyperlink ref="A42" r:id="rId353" xr:uid="{DE75D722-971C-4DD3-9EDB-821EC9307049}"/>
    <hyperlink ref="A46" r:id="rId354" xr:uid="{61DA1A08-8279-4C37-A96E-2520D55D561F}"/>
    <hyperlink ref="A54" r:id="rId355" xr:uid="{D714553C-0B3F-4D49-801A-D960240254CC}"/>
    <hyperlink ref="A48" r:id="rId356" xr:uid="{7BF2C568-769A-429B-AC04-4EC3EEAA75C1}"/>
    <hyperlink ref="A52" r:id="rId357" xr:uid="{4CC5CB30-915D-4DA8-9B89-D944FB254DDB}"/>
    <hyperlink ref="A50" r:id="rId358" xr:uid="{126BE414-66AF-451E-97D8-8A9A13771468}"/>
    <hyperlink ref="A58" r:id="rId359" xr:uid="{752AF1F5-0623-45F5-8EDE-8C0C85F9B423}"/>
    <hyperlink ref="A60" r:id="rId360" xr:uid="{51212BEF-C19B-48BC-B65C-099F254BCA5F}"/>
    <hyperlink ref="A57" r:id="rId361" xr:uid="{77575183-52B2-4CFB-9C91-EBAD70A263A5}"/>
    <hyperlink ref="A61" r:id="rId362" xr:uid="{7FF2D681-211F-476C-AC11-684169B19472}"/>
    <hyperlink ref="A63" r:id="rId363" xr:uid="{F2D68F51-E32A-4DBD-AD21-B1F8D1498DB4}"/>
    <hyperlink ref="A77" r:id="rId364" xr:uid="{A2C3A104-F824-446B-AB9F-4CD78816D94A}"/>
    <hyperlink ref="A78" r:id="rId365" xr:uid="{5DFCEC7D-EF85-4D87-B721-762182A37755}"/>
    <hyperlink ref="A80" r:id="rId366" xr:uid="{850C70CC-805A-4044-9830-8A809AEA6C3B}"/>
    <hyperlink ref="A79" r:id="rId367" xr:uid="{0EC00233-7EB2-4F92-BFEA-9EEA454C86F2}"/>
    <hyperlink ref="A81" r:id="rId368" xr:uid="{728A3B74-8B4A-4370-92F1-C766DCC7B35A}"/>
    <hyperlink ref="A83" r:id="rId369" display="mailto:juez1702ctrlgaran@justiciamilitar.gov.co" xr:uid="{8F0C3E17-81F7-47C6-9808-AE4C85B60B12}"/>
    <hyperlink ref="A84" r:id="rId370" xr:uid="{8AF80FE5-6779-46CD-8873-CC6B5D0CBE70}"/>
    <hyperlink ref="A82" r:id="rId371" xr:uid="{83E76A18-5929-4AAD-8E80-B6F04B6B1007}"/>
    <hyperlink ref="A86" r:id="rId372" xr:uid="{20E78CD6-568B-45FB-B296-C8CA1394FB09}"/>
    <hyperlink ref="A89" r:id="rId373" xr:uid="{12FFB155-86B3-4408-BC36-4B4DC0C3CE50}"/>
    <hyperlink ref="A90" r:id="rId374" xr:uid="{F4BBBF58-50CD-414E-8A36-08F0E5076019}"/>
    <hyperlink ref="A88" r:id="rId375" xr:uid="{E99E3A21-9AD2-47B1-ACA9-E1A5BA6C6C23}"/>
    <hyperlink ref="A98" r:id="rId376" xr:uid="{D6E4F07D-C3B4-406B-B5FE-AB579A7C30AB}"/>
    <hyperlink ref="A102" r:id="rId377" xr:uid="{89D75492-D4D1-4008-9DAD-2BB42ABEF26A}"/>
    <hyperlink ref="A108" r:id="rId378" xr:uid="{8595DCF2-F843-420B-92AE-39259B78492D}"/>
    <hyperlink ref="A106" r:id="rId379" xr:uid="{F7F02FF3-85B6-4193-A6C1-C7F2DC7A8C0F}"/>
    <hyperlink ref="A120" r:id="rId380" xr:uid="{7E304332-8733-43D1-AEB4-E2ED860D9B3E}"/>
    <hyperlink ref="A110" r:id="rId381" xr:uid="{1D80CAA7-6EAC-42C7-95D8-76848B362F34}"/>
    <hyperlink ref="A117" r:id="rId382" xr:uid="{BA2A1EE3-9646-4221-9544-1D118A36CCBA}"/>
    <hyperlink ref="A121" r:id="rId383" xr:uid="{C88ACA18-7640-48E3-9241-AF24C8B4955A}"/>
    <hyperlink ref="A129" r:id="rId384" xr:uid="{FFFE1B23-3460-41CA-944D-ACD9E5FC8845}"/>
    <hyperlink ref="A136" r:id="rId385" xr:uid="{F0CC3395-6AA6-404C-A83E-86AB17867AFE}"/>
    <hyperlink ref="A137" r:id="rId386" display="mailto:juzgado1739gar@justiciamilitar.gov.co" xr:uid="{0D33261E-7319-44DD-81FF-E0AEDA403DEA}"/>
    <hyperlink ref="A139" r:id="rId387" xr:uid="{8FA3DAF4-5738-4069-955E-C76B8E748AAB}"/>
    <hyperlink ref="A141" r:id="rId388" xr:uid="{C2302187-57BB-4C74-B9CB-CD8C412E1768}"/>
    <hyperlink ref="A145" r:id="rId389" xr:uid="{9E589BB1-F000-499B-ABAE-814B5B2B9064}"/>
    <hyperlink ref="A146" r:id="rId390" display="mailto:Martha.Herreno@justiciamilitar.gov.co" xr:uid="{3CEBA54D-5201-4B6D-97FA-7F74D91B8C5F}"/>
    <hyperlink ref="A143" r:id="rId391" xr:uid="{83A85A63-01B3-4828-89BD-D29ED1595540}"/>
    <hyperlink ref="A144" r:id="rId392" xr:uid="{1BE3ED2B-BA4E-44DF-A52A-338300F05BAE}"/>
    <hyperlink ref="A149" r:id="rId393" display="mailto:fiscal2202conesp@justiciamilitar.gov.co" xr:uid="{1D48EDFE-620B-4E01-8CFB-31A001BB13F8}"/>
    <hyperlink ref="A147" r:id="rId394" display="mailto:fiscal2201conesp@justiciamilitar.gov.co" xr:uid="{CE8D05B3-B016-4F7F-8691-8A67ED308024}"/>
    <hyperlink ref="A148" r:id="rId395" xr:uid="{B7C53F53-11E7-437A-99DB-3074EADA5958}"/>
    <hyperlink ref="A150" r:id="rId396" xr:uid="{835E0A0A-9FC3-4CE0-84DF-B7B5386FC400}"/>
    <hyperlink ref="A162" r:id="rId397" xr:uid="{94331005-7DAE-478D-B1A9-026E3C804A49}"/>
    <hyperlink ref="A161" r:id="rId398" xr:uid="{55D227F0-D8F7-4A30-AEEC-AFCA8D1140E8}"/>
    <hyperlink ref="A163" r:id="rId399" xr:uid="{E101DD98-83B1-43C6-89E6-0CA0A5D515D6}"/>
    <hyperlink ref="A155" r:id="rId400" xr:uid="{429976B4-52A1-48D7-9C84-F7426F949756}"/>
    <hyperlink ref="A170" r:id="rId401" xr:uid="{D51CEF83-DD9E-492C-B751-9292FD3B0B98}"/>
    <hyperlink ref="A176" r:id="rId402" xr:uid="{2043B3F8-7344-4AF3-9A25-2390CD5D6E52}"/>
    <hyperlink ref="A175" r:id="rId403" xr:uid="{2F663625-F9D7-4608-AB76-2D05062AB899}"/>
    <hyperlink ref="A174" r:id="rId404" xr:uid="{4F8F43D2-88C7-4283-B259-7BCFFD8B03DF}"/>
    <hyperlink ref="A188" r:id="rId405" xr:uid="{D0BEEA73-9AA7-48E9-BF8D-C6761E5CC6E6}"/>
    <hyperlink ref="A187" r:id="rId406" xr:uid="{1C368D18-531D-47EA-8728-1CCB1EB2C7EB}"/>
    <hyperlink ref="A186" r:id="rId407" xr:uid="{19F0923E-FF71-4118-A96A-E6E3098668EF}"/>
    <hyperlink ref="A193" r:id="rId408" xr:uid="{3215CBD6-7525-4BCE-8705-65A50B5CF4C5}"/>
    <hyperlink ref="A194" r:id="rId409" xr:uid="{AE7C7FDF-506D-40A1-9407-D7A3A8EEE5E3}"/>
    <hyperlink ref="A191" r:id="rId410" xr:uid="{D01F6346-E958-42E5-8101-6D90CC93929D}"/>
    <hyperlink ref="A196" r:id="rId411" xr:uid="{B5CA16A4-A352-40BF-A45C-9D92DA27F646}"/>
    <hyperlink ref="A200" r:id="rId412" xr:uid="{16455B54-B96D-4D93-8427-E492FB6409BC}"/>
    <hyperlink ref="A206" r:id="rId413" xr:uid="{E46FD1A9-AC94-477A-812B-41513D9A48AB}"/>
    <hyperlink ref="A203" r:id="rId414" xr:uid="{C9E3839F-D63A-47BF-99A0-CB48212B7F67}"/>
    <hyperlink ref="A207" r:id="rId415" xr:uid="{554D7318-1AA2-46F1-A836-E51464FBE022}"/>
    <hyperlink ref="A205" r:id="rId416" xr:uid="{6F279698-CFF5-4B5E-9505-8D459E9EE640}"/>
    <hyperlink ref="A202" r:id="rId417" xr:uid="{5666F85D-486B-4016-97DD-F41EB688A11F}"/>
    <hyperlink ref="A210" r:id="rId418" xr:uid="{8F40A7A0-4B54-4182-9CCE-715319C2F06E}"/>
    <hyperlink ref="A209" r:id="rId419" xr:uid="{93C198A3-3720-4153-9E61-EBFDFAD2CE23}"/>
    <hyperlink ref="A211" r:id="rId420" xr:uid="{3D7045B5-7EAA-4159-9DC4-D9DB68FA65C7}"/>
    <hyperlink ref="A213" r:id="rId421" xr:uid="{B28F50FD-2769-4AD5-A54E-F7A5199EC9E9}"/>
    <hyperlink ref="A214" r:id="rId422" xr:uid="{0B221EB4-59A2-42BE-A159-EBF5CF42A007}"/>
    <hyperlink ref="A212" r:id="rId423" xr:uid="{7862F643-1C66-40C1-A829-B90731D707A9}"/>
    <hyperlink ref="A217" r:id="rId424" xr:uid="{C46DAD6B-CD2D-403E-AA68-84E1914E7218}"/>
    <hyperlink ref="A219" r:id="rId425" xr:uid="{AB4D8DB1-7D3A-422B-A472-44759965C9C9}"/>
    <hyperlink ref="A221" r:id="rId426" xr:uid="{2CE8984A-502B-48BB-B4F2-AEFA7ED34ABE}"/>
    <hyperlink ref="A223" r:id="rId427" xr:uid="{8776E71D-5415-47BC-A340-7F2D07419325}"/>
    <hyperlink ref="A225" r:id="rId428" xr:uid="{721BC9F1-CFAD-48A2-896A-FA55D074C942}"/>
    <hyperlink ref="A227" r:id="rId429" xr:uid="{F23050A5-E36E-47F6-A685-C08B832BC7B2}"/>
    <hyperlink ref="A222" r:id="rId430" xr:uid="{3C8CD970-3D79-490E-8CF2-4928CAF4FE60}"/>
    <hyperlink ref="A215" r:id="rId431" xr:uid="{161DFF38-D774-4C22-A507-720DBE75CB3A}"/>
    <hyperlink ref="A232" r:id="rId432" xr:uid="{070D09D3-4608-4D0B-9EFC-4A81BB6A7E48}"/>
    <hyperlink ref="A233" r:id="rId433" xr:uid="{EE15F7B6-6762-4645-B6C6-DD7FB9E004C6}"/>
    <hyperlink ref="A235" r:id="rId434" xr:uid="{B41495B6-7C35-4CC8-B8D0-5B08195F1F77}"/>
    <hyperlink ref="A252" r:id="rId435" xr:uid="{CE8FF5DF-2E84-4C6E-B8CF-7593239CB8F5}"/>
    <hyperlink ref="A254" r:id="rId436" xr:uid="{7209C593-1E3C-4E1F-A1E5-39761FA1D01B}"/>
    <hyperlink ref="A261" r:id="rId437" xr:uid="{94FFCDDA-1131-43B7-8234-0FF9821BB55B}"/>
    <hyperlink ref="A259" r:id="rId438" xr:uid="{62E9C9E8-9E30-4B2D-BEAB-63DAF9DF050F}"/>
    <hyperlink ref="A267" r:id="rId439" xr:uid="{6FA40923-5BC6-4E19-9D23-9206ABAE3524}"/>
    <hyperlink ref="A268" r:id="rId440" xr:uid="{4EAB3FB9-9903-4559-AACA-FF3C16A3C6A4}"/>
    <hyperlink ref="A266" r:id="rId441" xr:uid="{84BEABD3-8446-427F-90FA-CD5C25674D50}"/>
    <hyperlink ref="A278" r:id="rId442" xr:uid="{364D4782-991D-4048-B943-DFD9680A77D0}"/>
    <hyperlink ref="A287" r:id="rId443" xr:uid="{197E2E3F-DB05-4D38-A035-6BDC11A5496D}"/>
    <hyperlink ref="A289" r:id="rId444" xr:uid="{746E2BE3-DC2F-4985-A1F2-F0D9AF755FF1}"/>
    <hyperlink ref="A285" r:id="rId445" xr:uid="{7CB0BCC9-C631-4144-8456-7101B9426777}"/>
    <hyperlink ref="A303" r:id="rId446" xr:uid="{2729F12B-85BB-4777-9C85-029FCA9B2808}"/>
    <hyperlink ref="A297" r:id="rId447" xr:uid="{8174D630-849A-48F1-A5B8-2D11A741ECD1}"/>
    <hyperlink ref="A307" r:id="rId448" xr:uid="{BEF85F89-8E82-4272-A9E5-A7D99B54E0B3}"/>
    <hyperlink ref="A337" r:id="rId449" xr:uid="{FB925836-CA1B-400D-B140-0CF04CAE7ADF}"/>
    <hyperlink ref="A339" r:id="rId450" xr:uid="{4B7E0922-5B5C-4602-96FF-7271BF12B8F7}"/>
    <hyperlink ref="A342" r:id="rId451" xr:uid="{010A1A8C-FC50-4C18-8C57-088401093E6A}"/>
    <hyperlink ref="A344" r:id="rId452" xr:uid="{8D3AF5F7-4C65-4994-A073-0F8FEFE17619}"/>
    <hyperlink ref="A346" r:id="rId453" xr:uid="{0D75DA5C-02D5-49CA-A5A8-89B29A78C884}"/>
    <hyperlink ref="A348" r:id="rId454" xr:uid="{BF4F6CDD-CFBC-403A-A637-0569D557CF78}"/>
    <hyperlink ref="A347" r:id="rId455" xr:uid="{AB1F7587-6859-439A-BCE1-C05846A22EA3}"/>
    <hyperlink ref="A350" r:id="rId456" xr:uid="{96320C4D-A4DE-4518-B499-429CB8B7E5F3}"/>
    <hyperlink ref="A352" r:id="rId457" xr:uid="{095D2CD7-CC8B-468B-B8B3-FAFDB21699B5}"/>
    <hyperlink ref="A355" r:id="rId458" xr:uid="{FCDA07BF-2362-4E31-98B0-802F95B46DA8}"/>
    <hyperlink ref="A357" r:id="rId459" xr:uid="{B69F7889-A04D-44ED-B406-5EC9B61942C6}"/>
    <hyperlink ref="A359" r:id="rId460" xr:uid="{9F162B3B-E87D-4F86-BF11-383266351684}"/>
    <hyperlink ref="A361" r:id="rId461" xr:uid="{92A60067-DB1B-4E75-B288-EE972465F81A}"/>
    <hyperlink ref="A363" r:id="rId462" xr:uid="{62043313-2B34-4B9C-9F1A-E1C83259203A}"/>
    <hyperlink ref="A365" r:id="rId463" xr:uid="{CF30BA49-72AB-4414-BF90-4ECB73E5CA0A}"/>
    <hyperlink ref="A367" r:id="rId464" xr:uid="{9707FE84-1644-4D20-8EA3-34B226D8E6A5}"/>
    <hyperlink ref="A369" r:id="rId465" xr:uid="{F3563226-3909-425C-91F7-5F28898E32BB}"/>
    <hyperlink ref="A371" r:id="rId466" xr:uid="{DD43E3A2-D42C-4163-9961-0C0D6BF1E053}"/>
    <hyperlink ref="A373" r:id="rId467" xr:uid="{EFF1D922-4544-42E4-8536-AF94827E7773}"/>
    <hyperlink ref="A375" r:id="rId468" xr:uid="{730F19AC-BA71-4AC8-B43D-DDE66A035FAA}"/>
    <hyperlink ref="A377" r:id="rId469" xr:uid="{5411DC4A-2F75-49A0-9460-31FAC9A056D9}"/>
    <hyperlink ref="A386" r:id="rId470" xr:uid="{9109C638-EA7F-4F6F-9BC6-C9DBB337AC2E}"/>
    <hyperlink ref="A379" r:id="rId471" xr:uid="{344DB458-633F-4783-B722-DF5BC1D98142}"/>
    <hyperlink ref="A381" r:id="rId472" xr:uid="{06B40B2B-4A4C-4D60-B33E-7034253F64BC}"/>
    <hyperlink ref="A388" r:id="rId473" xr:uid="{2E07CA7C-2D98-4E4C-90A8-9F58B586584D}"/>
    <hyperlink ref="A390" r:id="rId474" xr:uid="{8A9DEEF4-DD27-4FE7-80B7-3BF0C73A3CE0}"/>
    <hyperlink ref="A387" r:id="rId475" xr:uid="{CE801EC4-A69C-4643-A7CF-14DC9CB83CD5}"/>
    <hyperlink ref="A384" r:id="rId476" xr:uid="{66E8C883-8C8A-403D-9023-367FBE445B4A}"/>
    <hyperlink ref="A391" r:id="rId477" xr:uid="{C47B70F9-04B2-442E-8CD2-91A5CF485976}"/>
    <hyperlink ref="A389" r:id="rId478" xr:uid="{BF1506D7-0731-4AB3-AECD-55AAE260496F}"/>
    <hyperlink ref="A392" r:id="rId479" xr:uid="{B1F932F4-6575-4FBA-9165-9BF8DDDEC260}"/>
    <hyperlink ref="A393" r:id="rId480" xr:uid="{E9573269-896C-46D8-AB75-893340D1BC75}"/>
    <hyperlink ref="A394" r:id="rId481" xr:uid="{760D0F2A-6BFE-4853-AB59-9858B2478DED}"/>
    <hyperlink ref="A404" r:id="rId482" xr:uid="{DE8BA974-E284-4109-B0E1-D1583E1C5E77}"/>
    <hyperlink ref="A400" r:id="rId483" xr:uid="{1AE1C106-D261-4BA3-815F-EA1049FFB58F}"/>
    <hyperlink ref="A398" r:id="rId484" xr:uid="{DF2A1E11-7418-4CC3-B91A-8D316C2B3A06}"/>
    <hyperlink ref="A396" r:id="rId485" xr:uid="{77F20E2A-9D50-4AC1-95E8-19C693974FAC}"/>
    <hyperlink ref="A402" r:id="rId486" xr:uid="{FB9975F1-12D6-469E-9715-E174A43D40EB}"/>
    <hyperlink ref="A399" r:id="rId487" xr:uid="{DFD38387-8210-4C46-8785-6855DC2D7DE1}"/>
    <hyperlink ref="A409" r:id="rId488" xr:uid="{8A2AC997-F9F3-4D6C-A15A-C2B9BE874DDD}"/>
    <hyperlink ref="A415" r:id="rId489" xr:uid="{21AF69DE-A2D8-49D9-B931-91C45F6C762A}"/>
    <hyperlink ref="A413" r:id="rId490" xr:uid="{37A4AFE3-EC57-477A-94DB-92356350541A}"/>
    <hyperlink ref="A411" r:id="rId491" xr:uid="{0E6CC1FD-EF65-45E2-A99B-90A937720155}"/>
    <hyperlink ref="A417" r:id="rId492" xr:uid="{8792A008-BBF4-482E-8A78-69C0913F7682}"/>
    <hyperlink ref="A414" r:id="rId493" xr:uid="{56D223F7-3836-4429-8203-D628C93F7553}"/>
    <hyperlink ref="A410" r:id="rId494" xr:uid="{E6193428-0E6A-479E-88FC-7D40719220B7}"/>
    <hyperlink ref="A419" r:id="rId495" xr:uid="{E033BCFF-8E14-4030-AC75-18C8AA3758DA}"/>
    <hyperlink ref="A420" r:id="rId496" xr:uid="{C1E6E517-997C-4BD0-847D-9716BC8E93CA}"/>
    <hyperlink ref="A421" r:id="rId497" xr:uid="{9E5DC2F5-43D3-463E-BAD5-E87639B1B99D}"/>
    <hyperlink ref="A422" r:id="rId498" xr:uid="{513F943A-DF93-4297-8392-4DD4CD050D12}"/>
    <hyperlink ref="A427" r:id="rId499" xr:uid="{382D2ED5-D0E3-4C08-A037-01D41ECFF5D6}"/>
    <hyperlink ref="A425" r:id="rId500" xr:uid="{DDBADCD9-76EC-42D8-B49A-F77232E59CA7}"/>
    <hyperlink ref="A423" r:id="rId501" xr:uid="{48389F9A-B8B8-4617-A3C4-4E6B873DAB03}"/>
    <hyperlink ref="A424" r:id="rId502" xr:uid="{F5E0123F-EA4A-4F1A-A9FA-14C8D40ED81E}"/>
    <hyperlink ref="A429" r:id="rId503" xr:uid="{A4250676-D274-4543-A23A-E38B802E5B05}"/>
    <hyperlink ref="A431" r:id="rId504" xr:uid="{4A833BC9-1F93-4436-B591-8FCFB08D2201}"/>
    <hyperlink ref="A433" r:id="rId505" xr:uid="{705DEC40-BE60-4696-9C65-84EFB2130EE0}"/>
    <hyperlink ref="A435" r:id="rId506" xr:uid="{167C24DF-D441-4C39-9FB5-616ACA75373E}"/>
    <hyperlink ref="A440" r:id="rId507" xr:uid="{FF648719-B81D-49DA-A311-843367119A2F}"/>
    <hyperlink ref="A442" r:id="rId508" xr:uid="{B4E6CEE5-B83F-47BC-9EC6-1A6AF478A7AC}"/>
    <hyperlink ref="A437" r:id="rId509" xr:uid="{7C5E5F6F-988F-4739-AC87-B1B01BA04771}"/>
    <hyperlink ref="A438" r:id="rId510" xr:uid="{FAA70FD2-14FE-4AE1-8B28-517388D1120C}"/>
    <hyperlink ref="A444" r:id="rId511" xr:uid="{6289FC90-F452-43B1-89A9-787A2461C70A}"/>
    <hyperlink ref="A448" r:id="rId512" xr:uid="{DFC4CA78-0077-48DF-B49F-D6815CE228A3}"/>
    <hyperlink ref="A446" r:id="rId513" xr:uid="{32AAB42D-4C26-4DAB-8552-E038C55882DF}"/>
    <hyperlink ref="A450" r:id="rId514" xr:uid="{7CD56989-2FF0-41EB-8F0A-1A7356905CDF}"/>
    <hyperlink ref="A449" r:id="rId515" xr:uid="{7467FCFA-B15D-47F7-9DF2-7E6678F81F3A}"/>
    <hyperlink ref="A447" r:id="rId516" xr:uid="{749B4B26-C40E-443A-A951-0D2DA28E3E2C}"/>
    <hyperlink ref="A452" r:id="rId517" xr:uid="{9F9ED37A-EAE0-41CA-BDB3-B93BA2F65145}"/>
    <hyperlink ref="A458" r:id="rId518" xr:uid="{C248A9BE-8D46-4C97-BCBD-7B3840BCD5DC}"/>
    <hyperlink ref="A456" r:id="rId519" xr:uid="{54D8AF98-E358-478F-94EF-025AE9786008}"/>
    <hyperlink ref="A454" r:id="rId520" xr:uid="{AAB4D179-234C-414F-8F21-03D7B5D92EE3}"/>
    <hyperlink ref="A460" r:id="rId521" xr:uid="{4D3FDB6D-5FE9-4BFC-BD22-1AE0811F20DB}"/>
    <hyperlink ref="A461" r:id="rId522" xr:uid="{10472C3E-3093-4577-9619-F44A6684B297}"/>
    <hyperlink ref="A465" r:id="rId523" xr:uid="{C14E364F-4CC1-4FC4-886C-09A9FB7D3679}"/>
    <hyperlink ref="A463" r:id="rId524" xr:uid="{90984E9B-9893-4669-8D20-C70BFF6102E4}"/>
    <hyperlink ref="A466" r:id="rId525" xr:uid="{565AA6A7-178D-4C85-9DF7-09B379315B5A}"/>
    <hyperlink ref="A468" r:id="rId526" xr:uid="{FC26C811-6859-447E-A527-217D268FEA9A}"/>
    <hyperlink ref="A478" r:id="rId527" xr:uid="{AA2C3CB2-5A6F-436A-967B-A3F6D7F8B23F}"/>
    <hyperlink ref="A480" r:id="rId528" xr:uid="{ED685687-580D-4F9A-999F-5CF0420E9DD0}"/>
    <hyperlink ref="A470" r:id="rId529" xr:uid="{357B055A-D5E9-4317-8140-DB0E6A522F39}"/>
    <hyperlink ref="A474" r:id="rId530" xr:uid="{A3C57826-3DC7-40BF-81DD-B2B1593F7A35}"/>
    <hyperlink ref="A476" r:id="rId531" xr:uid="{A3B84B76-C08A-4A19-AECC-2CF1EE469A0A}"/>
    <hyperlink ref="A472" r:id="rId532" xr:uid="{C2D88ACF-DFB1-490C-BFBC-A7727CDA61D6}"/>
    <hyperlink ref="A477" r:id="rId533" xr:uid="{45F25ED1-A608-4D2C-A84E-16D4D2E29BD1}"/>
    <hyperlink ref="A483" r:id="rId534" xr:uid="{4BA9CD82-FC27-4E7A-8977-497888C73545}"/>
    <hyperlink ref="A482" r:id="rId535" xr:uid="{0F960A04-9E63-4058-8081-BF8C7108141D}"/>
    <hyperlink ref="A491" r:id="rId536" xr:uid="{FC5590C6-36D7-4578-B496-BF8BFCECB633}"/>
    <hyperlink ref="A493" r:id="rId537" xr:uid="{AFAA9412-C7CF-4521-A8CF-D08A5A814386}"/>
    <hyperlink ref="A495" r:id="rId538" xr:uid="{52C18347-844D-4C5F-AF56-EF2BBE9BC844}"/>
    <hyperlink ref="A489" r:id="rId539" xr:uid="{EA3AF980-B231-4D01-BDB1-B867882DA47A}"/>
    <hyperlink ref="A486" r:id="rId540" xr:uid="{0123BCCC-0465-4787-9223-6323A92FEB78}"/>
    <hyperlink ref="A487" r:id="rId541" xr:uid="{AB1533F8-2D0D-49F4-965E-F24727320429}"/>
    <hyperlink ref="A484" r:id="rId542" xr:uid="{6560CE93-4317-4527-B44E-15BB070ECDCF}"/>
    <hyperlink ref="A497" r:id="rId543" xr:uid="{35C9E0F1-D27E-400B-B90E-BEF4A65B0F91}"/>
    <hyperlink ref="A499" r:id="rId544" xr:uid="{839DE6A6-CF1B-416C-8CA9-7FBF2A28B738}"/>
    <hyperlink ref="A501" r:id="rId545" xr:uid="{A811DAA8-BD9E-4CFB-A366-18328ABF78BA}"/>
    <hyperlink ref="A502" r:id="rId546" xr:uid="{459E143F-4300-4640-A4A7-0593D19CABCE}"/>
    <hyperlink ref="A505" r:id="rId547" xr:uid="{6A0B8A6B-9F03-44A9-A96F-F88C242BB67D}"/>
    <hyperlink ref="A507" r:id="rId548" xr:uid="{40DB6262-3A7A-43E0-ABDE-95C36A952CF5}"/>
    <hyperlink ref="A509" r:id="rId549" xr:uid="{7B74E26F-FC32-45CF-896A-2D8493FCDDC1}"/>
    <hyperlink ref="A511" r:id="rId550" xr:uid="{E832D968-EB5D-4103-9783-772E6066BB1E}"/>
    <hyperlink ref="A513" r:id="rId551" xr:uid="{58240FE5-4B89-42CE-8DC1-D7973893883B}"/>
    <hyperlink ref="A515" r:id="rId552" xr:uid="{37256963-0B8C-4EC5-B6CF-938CAA9F370A}"/>
    <hyperlink ref="A514" r:id="rId553" xr:uid="{24B08151-0B35-48AB-9FA6-C346AA7183DC}"/>
    <hyperlink ref="A516" r:id="rId554" xr:uid="{7FAE3747-2932-4D7A-A678-227E251B4524}"/>
    <hyperlink ref="A518" r:id="rId555" xr:uid="{98A1ADD0-34CC-43A2-8907-B65C053670C1}"/>
    <hyperlink ref="A519" r:id="rId556" xr:uid="{8A492EBB-ED8B-4B91-AD0E-632271792012}"/>
    <hyperlink ref="A520" r:id="rId557" xr:uid="{09B93EDA-66F9-42C5-B4E5-5C38BDFABEDB}"/>
    <hyperlink ref="A523" r:id="rId558" xr:uid="{92E9D8BF-7E56-4BB7-899B-B369FE501174}"/>
    <hyperlink ref="A527" r:id="rId559" xr:uid="{6533C885-91E8-4317-86D3-F1E5F473C5A4}"/>
    <hyperlink ref="A522" r:id="rId560" xr:uid="{71246E41-959C-4FE6-B470-23A8C121F241}"/>
    <hyperlink ref="A528" r:id="rId561" xr:uid="{1D9DC0DB-2930-4013-ACB5-0C27AA342E51}"/>
    <hyperlink ref="A530" r:id="rId562" xr:uid="{2ECFEE11-8356-4F2D-AC37-0C680BA7D276}"/>
    <hyperlink ref="A525" r:id="rId563" xr:uid="{71752C7E-F5CE-489E-8BA3-37CD6BE6D6DE}"/>
    <hyperlink ref="A535" r:id="rId564" display="mailto:juezinspeccionfac@justiciamilitar.gov.co" xr:uid="{35CCAFD2-4B5D-4354-AAD0-FBDA6726221D}"/>
    <hyperlink ref="A532" r:id="rId565" xr:uid="{F9E5FE43-35BA-43CF-BA68-ABE8364EC2F9}"/>
    <hyperlink ref="A531" r:id="rId566" xr:uid="{6F1D0EE2-CB6E-4400-BBA1-404393E9ACFA}"/>
    <hyperlink ref="A533" r:id="rId567" display="mailto:juez110deipm@justiciamilitar.gov.co" xr:uid="{C5C840DA-6996-4AF8-9199-4FEB7F3EAC59}"/>
    <hyperlink ref="A537" r:id="rId568" xr:uid="{4496E3FD-8FB3-49D0-BB9B-2568AA1D2557}"/>
    <hyperlink ref="A538" r:id="rId569" xr:uid="{752CAE05-A1CF-4687-BA25-861B35CD5F1E}"/>
    <hyperlink ref="A539" r:id="rId570" xr:uid="{E45C4CD7-C2D6-4A83-A74D-273478FBFCEE}"/>
    <hyperlink ref="A541" r:id="rId571" xr:uid="{43CD8067-3255-4E75-8447-5B6D2CEDD0DA}"/>
    <hyperlink ref="A545" r:id="rId572" xr:uid="{3A077035-1B6B-40AE-B0B9-DDFACCAD33B4}"/>
    <hyperlink ref="A547" r:id="rId573" xr:uid="{45E9AE9A-88A0-46A5-A7E0-F97EA38B4967}"/>
    <hyperlink ref="A549" r:id="rId574" xr:uid="{2E99A798-3CE8-4A6B-BC3A-614C08B5769C}"/>
    <hyperlink ref="A553" r:id="rId575" xr:uid="{46BE8B58-1703-4ED5-B089-88B0A5C63BD8}"/>
    <hyperlink ref="A552" r:id="rId576" xr:uid="{7C0C0EEC-4B2F-4FF7-B9F1-6618807A0D4B}"/>
    <hyperlink ref="A551" r:id="rId577" xr:uid="{F8A75F5F-5909-4F71-8783-55546D09AC32}"/>
    <hyperlink ref="A554" r:id="rId578" xr:uid="{3D6E4A93-7CC7-41F1-A007-BF5CAC6A7677}"/>
    <hyperlink ref="A557" r:id="rId579" xr:uid="{D6A8F816-3EBC-4284-9BA9-EC8E4749B97C}"/>
    <hyperlink ref="A561" r:id="rId580" xr:uid="{2A5BD8A7-DD0A-4C51-99D8-1A761CA5D9FB}"/>
    <hyperlink ref="A563" r:id="rId581" xr:uid="{F8CCB348-98F3-49E1-A074-678D14B68B99}"/>
    <hyperlink ref="A565" r:id="rId582" xr:uid="{7543A449-C95B-40A3-8CB5-48AF7414FBFC}"/>
    <hyperlink ref="A567" r:id="rId583" xr:uid="{F24DF119-F4E8-4701-ABAF-7198BF0B7F6A}"/>
    <hyperlink ref="A569" r:id="rId584" xr:uid="{5F06479B-2461-41AD-9636-CAC2BB456A70}"/>
    <hyperlink ref="A555" r:id="rId585" xr:uid="{E153783C-B575-4D4C-8D63-47B31D2B570B}"/>
    <hyperlink ref="A559" r:id="rId586" xr:uid="{BB66C843-7D52-4C0C-8BCB-65C2029529A7}"/>
    <hyperlink ref="A562" r:id="rId587" xr:uid="{4B81CA50-50E2-4932-A5D4-E1FB177901C6}"/>
    <hyperlink ref="A560" r:id="rId588" xr:uid="{6C616A0C-F8BA-4505-9A4B-2749E1D5551B}"/>
    <hyperlink ref="A558" r:id="rId589" xr:uid="{B8EA1E7B-E67B-4FC2-9F84-654FA00B119E}"/>
    <hyperlink ref="A571" r:id="rId590" xr:uid="{AE5C46D3-4B76-4BC9-BD61-CD245812CE9A}"/>
    <hyperlink ref="A574" r:id="rId591" xr:uid="{40BFDB21-CD59-4001-90CE-50562F68117D}"/>
    <hyperlink ref="A576" r:id="rId592" xr:uid="{6EF904FE-3FB2-4F3F-97CD-0E049F21E8E4}"/>
    <hyperlink ref="A578" r:id="rId593" xr:uid="{1042923B-9AB6-44EB-8F15-A6033C31455B}"/>
    <hyperlink ref="A580" r:id="rId594" xr:uid="{368B2D84-2FF6-4857-BF06-2FF4D37C3C48}"/>
    <hyperlink ref="A582" r:id="rId595" xr:uid="{7CF616AC-F9F8-48E8-AA68-8374171BFBD4}"/>
    <hyperlink ref="A584" r:id="rId596" xr:uid="{D369F7CC-F9E3-4B1E-B50E-ECD247F3742E}"/>
    <hyperlink ref="A586" r:id="rId597" xr:uid="{E2E27378-7191-464A-99E4-5F5B5B7FFF6D}"/>
    <hyperlink ref="A575" r:id="rId598" xr:uid="{C0416F83-2204-4A74-91A4-139641819BC0}"/>
    <hyperlink ref="A583" r:id="rId599" xr:uid="{4C642552-4D2B-4BF1-87A8-AB2EC86D8AAD}"/>
    <hyperlink ref="A587" r:id="rId600" xr:uid="{E84C95DF-2AB2-456A-88B1-02179FA7FAC1}"/>
    <hyperlink ref="A570" r:id="rId601" xr:uid="{C8A518EC-87D2-4FBA-9923-FBF688143094}"/>
    <hyperlink ref="A589" r:id="rId602" xr:uid="{C59B7546-9F5A-4FF3-BF3D-D15561D017DB}"/>
    <hyperlink ref="A591" r:id="rId603" xr:uid="{DBC28D42-CBF2-4F41-9338-C77155F93084}"/>
    <hyperlink ref="A588" r:id="rId604" xr:uid="{332A3D49-C02C-442B-B34A-D8CC4E596ABE}"/>
    <hyperlink ref="A592" r:id="rId605" xr:uid="{A0011D4B-8ED5-4132-B6B4-FA2E86548E2C}"/>
    <hyperlink ref="A595" r:id="rId606" xr:uid="{D1C98C09-D655-4A2E-8071-F0D273403271}"/>
    <hyperlink ref="A593" r:id="rId607" xr:uid="{2F8048ED-0205-4500-9205-5686867CE3C5}"/>
    <hyperlink ref="A594" r:id="rId608" xr:uid="{6E424838-7550-4FF5-8B59-EDF39DA0D55E}"/>
    <hyperlink ref="A600" r:id="rId609" xr:uid="{1F97CCEE-AAC1-46B0-BE4B-BEAF8D266026}"/>
    <hyperlink ref="A597" r:id="rId610" xr:uid="{49E1A287-FFFA-4794-BECB-AB2511844CAB}"/>
    <hyperlink ref="A598" r:id="rId611" xr:uid="{3E114871-CD87-43D6-A445-5C4572CC6543}"/>
    <hyperlink ref="A602" r:id="rId612" xr:uid="{325FDE2A-1376-4B45-8C56-7F857748151C}"/>
    <hyperlink ref="A606" r:id="rId613" xr:uid="{B9DE1DAD-6E1A-4FE7-8F1F-A51E544D2DB2}"/>
    <hyperlink ref="A604" r:id="rId614" xr:uid="{BD4449A9-B529-4610-BF10-B83872E5E091}"/>
    <hyperlink ref="A610" r:id="rId615" xr:uid="{DCA28777-8306-4E4A-BE14-AC3F7548ABF7}"/>
    <hyperlink ref="A612" r:id="rId616" xr:uid="{DBFCD039-A2CC-4A08-98A7-1D370EA0CF5C}"/>
    <hyperlink ref="A624" r:id="rId617" display="Juez175deIPMPol@justiciamilitar.gov.co_x000a_" xr:uid="{B9481AC9-752F-477C-B6E8-50C67141DF80}"/>
    <hyperlink ref="A637" r:id="rId618" xr:uid="{FE33705B-79EE-4672-9371-C014F0EE2040}"/>
    <hyperlink ref="A639" r:id="rId619" xr:uid="{CC7B1275-57CE-4E7E-B2B0-4D4531F1F813}"/>
    <hyperlink ref="A633" r:id="rId620" xr:uid="{D39F1E35-C61C-48AA-93F7-DF15C87604CC}"/>
    <hyperlink ref="A631" r:id="rId621" xr:uid="{4DFF730B-FF31-4804-B915-CB48D6BBEDC4}"/>
    <hyperlink ref="A629" r:id="rId622" xr:uid="{5A2A1A0B-9A52-4B6D-8254-9FD495B08665}"/>
    <hyperlink ref="A627" r:id="rId623" display="Juez177deIPMPol@justiciamilitar.gov.co_x000a_" xr:uid="{CB715B7C-FB31-4A9A-94BB-9CB75F50CC65}"/>
    <hyperlink ref="A625" r:id="rId624" xr:uid="{BA36ACA4-1949-41E8-9AAD-D3D37FBFD26A}"/>
    <hyperlink ref="A622" r:id="rId625" xr:uid="{0181550E-E22C-404B-A21F-31FB2B402BD9}"/>
    <hyperlink ref="A620" r:id="rId626" xr:uid="{4F82421E-B131-445F-9B55-16C4D82BF237}"/>
    <hyperlink ref="A616" r:id="rId627" xr:uid="{BF9C8738-B2C8-46DB-9146-C2876175AD1E}"/>
    <hyperlink ref="A618" r:id="rId628" xr:uid="{927F0529-9541-4581-A666-F50F0A8751E4}"/>
    <hyperlink ref="A635" r:id="rId629" xr:uid="{6C3A9F6D-6742-4818-B3CF-3681477E80DE}"/>
    <hyperlink ref="A623" r:id="rId630" xr:uid="{A822E954-7457-435B-ABB2-D6562B8379A8}"/>
    <hyperlink ref="A614" r:id="rId631" xr:uid="{73D563D3-3E9E-4333-B9C4-DFE74A407212}"/>
    <hyperlink ref="A641" r:id="rId632" xr:uid="{B585A7A0-C553-40E9-9DBD-8A4E8194262B}"/>
    <hyperlink ref="A634" r:id="rId633" xr:uid="{1EA31575-A14F-4927-8D80-426635319807}"/>
    <hyperlink ref="A626" r:id="rId634" xr:uid="{DA2E2745-33FD-4C52-8579-AAC7EDF4DEBA}"/>
    <hyperlink ref="A643" r:id="rId635" xr:uid="{06F72ECB-8B70-45B5-A985-0A3B2273674F}"/>
    <hyperlink ref="A644" r:id="rId636" xr:uid="{83CCA3B5-D6EF-4D5C-832E-9FB924F7F4F2}"/>
    <hyperlink ref="A655" r:id="rId637" xr:uid="{D611856A-0EEA-43AC-A952-53AB423D09CD}"/>
    <hyperlink ref="A651" r:id="rId638" xr:uid="{A2803276-823E-45A4-8B61-DAC7118C5917}"/>
    <hyperlink ref="A650" r:id="rId639" xr:uid="{CE2F5E29-62B7-4347-B2FC-324387EAA084}"/>
    <hyperlink ref="A646" r:id="rId640" xr:uid="{9E2BCCFD-85A3-4DF1-8030-8690DB236369}"/>
    <hyperlink ref="A657" r:id="rId641" xr:uid="{0B70F82E-A98A-430C-A04D-14FEDB52E552}"/>
    <hyperlink ref="A653" r:id="rId642" xr:uid="{54E306F7-276D-40A8-9C64-CE61F7FBFBFF}"/>
    <hyperlink ref="A649" r:id="rId643" xr:uid="{FAAC0852-61CE-4AE5-B1B1-A76DF66B1108}"/>
    <hyperlink ref="A648" r:id="rId644" xr:uid="{4D2A6E4D-2BA9-4491-8819-1B34AA40AA2B}"/>
    <hyperlink ref="A647" r:id="rId645" xr:uid="{BA1BC40F-6478-4654-B44E-16D7B66E551B}"/>
    <hyperlink ref="A142" r:id="rId646" xr:uid="{3FCF8A17-5672-46F7-B6FB-7BBF1FF8C05F}"/>
  </hyperlinks>
  <pageMargins left="0.7" right="0.7" top="0.75" bottom="0.75" header="0.3" footer="0.3"/>
  <legacyDrawing r:id="rId64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44659-D274-48A3-84E0-3A5D5EAD7675}">
  <dimension ref="A1:J325"/>
  <sheetViews>
    <sheetView workbookViewId="0">
      <selection activeCell="G2" sqref="G2"/>
    </sheetView>
    <sheetView workbookViewId="1"/>
  </sheetViews>
  <sheetFormatPr baseColWidth="10" defaultRowHeight="14.5" x14ac:dyDescent="0.35"/>
  <cols>
    <col min="1" max="1" width="18.6328125" bestFit="1" customWidth="1"/>
    <col min="2" max="2" width="12.453125" bestFit="1" customWidth="1"/>
    <col min="3" max="3" width="90.90625" bestFit="1" customWidth="1"/>
    <col min="4" max="4" width="24" bestFit="1" customWidth="1"/>
    <col min="7" max="7" width="79.81640625" bestFit="1" customWidth="1"/>
    <col min="8" max="8" width="9.81640625" style="1" bestFit="1" customWidth="1"/>
    <col min="9" max="9" width="81.6328125" customWidth="1"/>
    <col min="10" max="10" width="32.81640625" bestFit="1" customWidth="1"/>
  </cols>
  <sheetData>
    <row r="1" spans="1:10" x14ac:dyDescent="0.35">
      <c r="A1" t="s">
        <v>656</v>
      </c>
      <c r="B1" t="s">
        <v>657</v>
      </c>
      <c r="C1" t="s">
        <v>655</v>
      </c>
      <c r="D1" t="s">
        <v>658</v>
      </c>
      <c r="E1" t="s">
        <v>659</v>
      </c>
      <c r="F1" t="s">
        <v>660</v>
      </c>
      <c r="G1" t="s">
        <v>661</v>
      </c>
      <c r="H1" s="1" t="s">
        <v>662</v>
      </c>
      <c r="I1" t="s">
        <v>663</v>
      </c>
      <c r="J1" t="s">
        <v>664</v>
      </c>
    </row>
    <row r="2" spans="1:10" x14ac:dyDescent="0.35">
      <c r="A2" t="s">
        <v>667</v>
      </c>
      <c r="B2" t="s">
        <v>670</v>
      </c>
      <c r="C2" t="s">
        <v>1017</v>
      </c>
      <c r="D2" t="s">
        <v>672</v>
      </c>
      <c r="E2" t="s">
        <v>672</v>
      </c>
      <c r="F2">
        <v>11</v>
      </c>
      <c r="G2" t="s">
        <v>1047</v>
      </c>
      <c r="H2" s="1" t="s">
        <v>1026</v>
      </c>
      <c r="I2" t="s">
        <v>1046</v>
      </c>
      <c r="J2" s="2" t="s">
        <v>1043</v>
      </c>
    </row>
    <row r="3" spans="1:10" x14ac:dyDescent="0.35">
      <c r="A3" t="s">
        <v>667</v>
      </c>
      <c r="B3" t="s">
        <v>670</v>
      </c>
      <c r="C3" t="s">
        <v>1018</v>
      </c>
      <c r="D3" t="s">
        <v>672</v>
      </c>
      <c r="E3" t="s">
        <v>672</v>
      </c>
      <c r="F3">
        <v>11</v>
      </c>
      <c r="G3" t="s">
        <v>467</v>
      </c>
      <c r="H3" s="1" t="s">
        <v>1027</v>
      </c>
      <c r="I3" t="s">
        <v>1046</v>
      </c>
      <c r="J3" t="s">
        <v>1043</v>
      </c>
    </row>
    <row r="4" spans="1:10" x14ac:dyDescent="0.35">
      <c r="A4" t="s">
        <v>667</v>
      </c>
      <c r="B4" t="s">
        <v>670</v>
      </c>
      <c r="C4" t="s">
        <v>1018</v>
      </c>
      <c r="D4" t="s">
        <v>672</v>
      </c>
      <c r="E4" t="s">
        <v>672</v>
      </c>
      <c r="F4">
        <v>11</v>
      </c>
      <c r="G4" t="s">
        <v>468</v>
      </c>
      <c r="H4" s="1" t="s">
        <v>1028</v>
      </c>
      <c r="I4" t="s">
        <v>1046</v>
      </c>
      <c r="J4" t="s">
        <v>1043</v>
      </c>
    </row>
    <row r="5" spans="1:10" x14ac:dyDescent="0.35">
      <c r="A5" t="s">
        <v>667</v>
      </c>
      <c r="B5" t="s">
        <v>670</v>
      </c>
      <c r="C5" t="s">
        <v>1018</v>
      </c>
      <c r="D5" t="s">
        <v>672</v>
      </c>
      <c r="E5" t="s">
        <v>672</v>
      </c>
      <c r="F5">
        <v>11</v>
      </c>
      <c r="G5" t="s">
        <v>469</v>
      </c>
      <c r="H5" s="1" t="s">
        <v>1029</v>
      </c>
      <c r="I5" t="s">
        <v>1046</v>
      </c>
      <c r="J5" t="s">
        <v>1043</v>
      </c>
    </row>
    <row r="6" spans="1:10" x14ac:dyDescent="0.35">
      <c r="A6" t="s">
        <v>667</v>
      </c>
      <c r="B6" t="s">
        <v>670</v>
      </c>
      <c r="C6" t="s">
        <v>1018</v>
      </c>
      <c r="D6" t="s">
        <v>672</v>
      </c>
      <c r="E6" t="s">
        <v>672</v>
      </c>
      <c r="F6">
        <v>11</v>
      </c>
      <c r="G6" t="s">
        <v>470</v>
      </c>
      <c r="H6" s="1" t="s">
        <v>1030</v>
      </c>
      <c r="I6" t="s">
        <v>1046</v>
      </c>
      <c r="J6" t="s">
        <v>1043</v>
      </c>
    </row>
    <row r="7" spans="1:10" x14ac:dyDescent="0.35">
      <c r="A7" t="s">
        <v>667</v>
      </c>
      <c r="B7" t="s">
        <v>670</v>
      </c>
      <c r="C7" t="s">
        <v>1018</v>
      </c>
      <c r="D7" t="s">
        <v>672</v>
      </c>
      <c r="E7" t="s">
        <v>672</v>
      </c>
      <c r="F7">
        <v>11</v>
      </c>
      <c r="G7" t="s">
        <v>471</v>
      </c>
      <c r="H7" s="1" t="s">
        <v>1031</v>
      </c>
      <c r="I7" t="s">
        <v>1046</v>
      </c>
      <c r="J7" t="s">
        <v>1043</v>
      </c>
    </row>
    <row r="8" spans="1:10" x14ac:dyDescent="0.35">
      <c r="A8" t="s">
        <v>667</v>
      </c>
      <c r="B8" t="s">
        <v>670</v>
      </c>
      <c r="C8" t="s">
        <v>1019</v>
      </c>
      <c r="D8" t="s">
        <v>672</v>
      </c>
      <c r="E8" t="s">
        <v>672</v>
      </c>
      <c r="F8">
        <v>11</v>
      </c>
      <c r="G8" t="s">
        <v>553</v>
      </c>
      <c r="H8" s="1" t="s">
        <v>1032</v>
      </c>
      <c r="I8" t="s">
        <v>1046</v>
      </c>
      <c r="J8" t="s">
        <v>1043</v>
      </c>
    </row>
    <row r="9" spans="1:10" x14ac:dyDescent="0.35">
      <c r="A9" t="s">
        <v>667</v>
      </c>
      <c r="B9" t="s">
        <v>670</v>
      </c>
      <c r="C9" t="s">
        <v>1020</v>
      </c>
      <c r="D9" t="s">
        <v>672</v>
      </c>
      <c r="E9" t="s">
        <v>672</v>
      </c>
      <c r="F9">
        <v>11</v>
      </c>
      <c r="G9" t="s">
        <v>472</v>
      </c>
      <c r="H9" s="1" t="s">
        <v>1033</v>
      </c>
      <c r="I9" t="s">
        <v>1046</v>
      </c>
      <c r="J9" t="s">
        <v>1043</v>
      </c>
    </row>
    <row r="10" spans="1:10" x14ac:dyDescent="0.35">
      <c r="A10" t="s">
        <v>665</v>
      </c>
      <c r="B10" t="s">
        <v>670</v>
      </c>
      <c r="C10" t="s">
        <v>1023</v>
      </c>
      <c r="D10" t="s">
        <v>672</v>
      </c>
      <c r="E10" t="s">
        <v>672</v>
      </c>
      <c r="F10">
        <v>11</v>
      </c>
      <c r="G10" t="s">
        <v>1024</v>
      </c>
      <c r="I10" t="s">
        <v>1046</v>
      </c>
      <c r="J10" t="s">
        <v>1043</v>
      </c>
    </row>
    <row r="11" spans="1:10" x14ac:dyDescent="0.35">
      <c r="A11" t="s">
        <v>665</v>
      </c>
      <c r="B11" t="s">
        <v>668</v>
      </c>
      <c r="C11" t="s">
        <v>21</v>
      </c>
      <c r="D11" t="s">
        <v>672</v>
      </c>
      <c r="E11" t="s">
        <v>672</v>
      </c>
      <c r="F11">
        <v>11</v>
      </c>
      <c r="G11" t="s">
        <v>0</v>
      </c>
      <c r="H11" s="1" t="s">
        <v>741</v>
      </c>
      <c r="I11" t="s">
        <v>1046</v>
      </c>
      <c r="J11" t="s">
        <v>1043</v>
      </c>
    </row>
    <row r="12" spans="1:10" x14ac:dyDescent="0.35">
      <c r="A12" t="s">
        <v>665</v>
      </c>
      <c r="B12" t="s">
        <v>669</v>
      </c>
      <c r="C12" t="s">
        <v>22</v>
      </c>
      <c r="D12" t="s">
        <v>672</v>
      </c>
      <c r="E12" t="s">
        <v>672</v>
      </c>
      <c r="F12">
        <v>11</v>
      </c>
      <c r="G12" t="s">
        <v>1</v>
      </c>
      <c r="H12" s="1" t="s">
        <v>742</v>
      </c>
      <c r="I12" t="s">
        <v>1046</v>
      </c>
      <c r="J12" t="s">
        <v>1043</v>
      </c>
    </row>
    <row r="13" spans="1:10" x14ac:dyDescent="0.35">
      <c r="A13" t="s">
        <v>665</v>
      </c>
      <c r="B13" t="s">
        <v>668</v>
      </c>
      <c r="C13" t="s">
        <v>23</v>
      </c>
      <c r="D13" t="s">
        <v>54</v>
      </c>
      <c r="E13" t="s">
        <v>55</v>
      </c>
      <c r="F13">
        <v>76</v>
      </c>
      <c r="G13" t="s">
        <v>743</v>
      </c>
      <c r="H13" s="1" t="s">
        <v>701</v>
      </c>
      <c r="I13" t="s">
        <v>74</v>
      </c>
      <c r="J13" t="s">
        <v>1044</v>
      </c>
    </row>
    <row r="14" spans="1:10" x14ac:dyDescent="0.35">
      <c r="A14" t="s">
        <v>665</v>
      </c>
      <c r="B14" t="s">
        <v>669</v>
      </c>
      <c r="C14" t="s">
        <v>24</v>
      </c>
      <c r="D14" t="s">
        <v>54</v>
      </c>
      <c r="E14" t="s">
        <v>55</v>
      </c>
      <c r="F14">
        <v>76</v>
      </c>
      <c r="G14" t="s">
        <v>744</v>
      </c>
      <c r="I14" t="s">
        <v>596</v>
      </c>
      <c r="J14" t="s">
        <v>1044</v>
      </c>
    </row>
    <row r="15" spans="1:10" x14ac:dyDescent="0.35">
      <c r="A15" t="s">
        <v>665</v>
      </c>
      <c r="B15" t="s">
        <v>1025</v>
      </c>
      <c r="C15" t="s">
        <v>25</v>
      </c>
      <c r="D15" t="s">
        <v>672</v>
      </c>
      <c r="E15" t="s">
        <v>672</v>
      </c>
      <c r="F15">
        <v>11</v>
      </c>
      <c r="G15" t="s">
        <v>745</v>
      </c>
      <c r="H15" s="1" t="s">
        <v>673</v>
      </c>
      <c r="I15" t="s">
        <v>1046</v>
      </c>
      <c r="J15" t="s">
        <v>1043</v>
      </c>
    </row>
    <row r="16" spans="1:10" x14ac:dyDescent="0.35">
      <c r="A16" t="s">
        <v>665</v>
      </c>
      <c r="B16" t="s">
        <v>1025</v>
      </c>
      <c r="C16" t="s">
        <v>26</v>
      </c>
      <c r="D16" t="s">
        <v>672</v>
      </c>
      <c r="E16" t="s">
        <v>672</v>
      </c>
      <c r="F16">
        <v>11</v>
      </c>
      <c r="G16" t="s">
        <v>746</v>
      </c>
      <c r="H16" s="1" t="s">
        <v>747</v>
      </c>
      <c r="I16" t="s">
        <v>1046</v>
      </c>
      <c r="J16" t="s">
        <v>1043</v>
      </c>
    </row>
    <row r="17" spans="1:10" x14ac:dyDescent="0.35">
      <c r="A17" t="s">
        <v>665</v>
      </c>
      <c r="B17" t="s">
        <v>668</v>
      </c>
      <c r="C17" t="s">
        <v>27</v>
      </c>
      <c r="D17" t="s">
        <v>672</v>
      </c>
      <c r="E17" t="s">
        <v>672</v>
      </c>
      <c r="F17">
        <v>11</v>
      </c>
      <c r="G17" t="s">
        <v>748</v>
      </c>
      <c r="H17" s="1" t="s">
        <v>1034</v>
      </c>
      <c r="I17" t="s">
        <v>1046</v>
      </c>
      <c r="J17" t="s">
        <v>1043</v>
      </c>
    </row>
    <row r="18" spans="1:10" x14ac:dyDescent="0.35">
      <c r="A18" t="s">
        <v>665</v>
      </c>
      <c r="B18" t="s">
        <v>668</v>
      </c>
      <c r="C18" t="s">
        <v>28</v>
      </c>
      <c r="D18" t="s">
        <v>672</v>
      </c>
      <c r="E18" t="s">
        <v>672</v>
      </c>
      <c r="F18">
        <v>11</v>
      </c>
      <c r="G18" t="s">
        <v>70</v>
      </c>
      <c r="I18" t="s">
        <v>1046</v>
      </c>
      <c r="J18" t="s">
        <v>1043</v>
      </c>
    </row>
    <row r="19" spans="1:10" x14ac:dyDescent="0.35">
      <c r="A19" t="s">
        <v>665</v>
      </c>
      <c r="B19" t="s">
        <v>668</v>
      </c>
      <c r="C19" t="s">
        <v>29</v>
      </c>
      <c r="D19" t="s">
        <v>56</v>
      </c>
      <c r="E19" t="s">
        <v>57</v>
      </c>
      <c r="F19">
        <v>41</v>
      </c>
      <c r="G19" t="s">
        <v>749</v>
      </c>
      <c r="H19" s="1" t="s">
        <v>750</v>
      </c>
      <c r="I19" t="s">
        <v>75</v>
      </c>
      <c r="J19" t="s">
        <v>1044</v>
      </c>
    </row>
    <row r="20" spans="1:10" x14ac:dyDescent="0.35">
      <c r="A20" t="s">
        <v>665</v>
      </c>
      <c r="B20" t="s">
        <v>669</v>
      </c>
      <c r="C20" t="s">
        <v>30</v>
      </c>
      <c r="D20" t="s">
        <v>58</v>
      </c>
      <c r="E20" t="s">
        <v>59</v>
      </c>
      <c r="F20">
        <v>73</v>
      </c>
      <c r="G20" t="s">
        <v>751</v>
      </c>
      <c r="I20" t="s">
        <v>76</v>
      </c>
      <c r="J20" t="s">
        <v>1044</v>
      </c>
    </row>
    <row r="21" spans="1:10" x14ac:dyDescent="0.35">
      <c r="A21" t="s">
        <v>665</v>
      </c>
      <c r="B21" t="s">
        <v>668</v>
      </c>
      <c r="C21" t="s">
        <v>31</v>
      </c>
      <c r="D21" t="s">
        <v>60</v>
      </c>
      <c r="E21" t="s">
        <v>61</v>
      </c>
      <c r="F21">
        <v>63</v>
      </c>
      <c r="G21" t="s">
        <v>752</v>
      </c>
      <c r="H21" s="1" t="s">
        <v>674</v>
      </c>
      <c r="I21" t="s">
        <v>597</v>
      </c>
      <c r="J21" t="s">
        <v>1044</v>
      </c>
    </row>
    <row r="22" spans="1:10" x14ac:dyDescent="0.35">
      <c r="A22" t="s">
        <v>665</v>
      </c>
      <c r="B22" t="s">
        <v>669</v>
      </c>
      <c r="C22" t="s">
        <v>32</v>
      </c>
      <c r="D22" t="s">
        <v>60</v>
      </c>
      <c r="E22" t="s">
        <v>61</v>
      </c>
      <c r="F22">
        <v>63</v>
      </c>
      <c r="G22" t="s">
        <v>753</v>
      </c>
      <c r="H22" s="1" t="s">
        <v>675</v>
      </c>
      <c r="I22" t="s">
        <v>597</v>
      </c>
      <c r="J22" t="s">
        <v>1044</v>
      </c>
    </row>
    <row r="23" spans="1:10" x14ac:dyDescent="0.35">
      <c r="A23" t="s">
        <v>665</v>
      </c>
      <c r="B23" t="s">
        <v>668</v>
      </c>
      <c r="C23" t="s">
        <v>33</v>
      </c>
      <c r="D23" t="s">
        <v>62</v>
      </c>
      <c r="E23" t="s">
        <v>63</v>
      </c>
      <c r="F23">
        <v>19</v>
      </c>
      <c r="G23" t="s">
        <v>754</v>
      </c>
      <c r="H23" s="1" t="s">
        <v>676</v>
      </c>
      <c r="I23" t="s">
        <v>598</v>
      </c>
      <c r="J23" t="s">
        <v>1044</v>
      </c>
    </row>
    <row r="24" spans="1:10" x14ac:dyDescent="0.35">
      <c r="A24" t="s">
        <v>665</v>
      </c>
      <c r="B24" t="s">
        <v>669</v>
      </c>
      <c r="C24" t="s">
        <v>34</v>
      </c>
      <c r="D24" t="s">
        <v>62</v>
      </c>
      <c r="E24" t="s">
        <v>63</v>
      </c>
      <c r="F24">
        <v>19</v>
      </c>
      <c r="G24" t="s">
        <v>755</v>
      </c>
      <c r="I24" t="s">
        <v>599</v>
      </c>
      <c r="J24" t="s">
        <v>1044</v>
      </c>
    </row>
    <row r="25" spans="1:10" x14ac:dyDescent="0.35">
      <c r="A25" t="s">
        <v>665</v>
      </c>
      <c r="B25" t="s">
        <v>668</v>
      </c>
      <c r="C25" t="s">
        <v>35</v>
      </c>
      <c r="D25" t="s">
        <v>343</v>
      </c>
      <c r="E25" t="s">
        <v>65</v>
      </c>
      <c r="F25">
        <v>52</v>
      </c>
      <c r="G25" t="s">
        <v>756</v>
      </c>
      <c r="H25" s="1" t="s">
        <v>757</v>
      </c>
      <c r="I25" t="s">
        <v>426</v>
      </c>
      <c r="J25" t="s">
        <v>1044</v>
      </c>
    </row>
    <row r="26" spans="1:10" x14ac:dyDescent="0.35">
      <c r="A26" t="s">
        <v>665</v>
      </c>
      <c r="B26" t="s">
        <v>669</v>
      </c>
      <c r="C26" t="s">
        <v>474</v>
      </c>
      <c r="D26" t="s">
        <v>64</v>
      </c>
      <c r="E26" t="s">
        <v>65</v>
      </c>
      <c r="F26">
        <v>52</v>
      </c>
      <c r="G26" t="s">
        <v>758</v>
      </c>
      <c r="J26" t="s">
        <v>1044</v>
      </c>
    </row>
    <row r="27" spans="1:10" x14ac:dyDescent="0.35">
      <c r="A27" t="s">
        <v>665</v>
      </c>
      <c r="B27" t="s">
        <v>668</v>
      </c>
      <c r="C27" t="s">
        <v>36</v>
      </c>
      <c r="D27" t="s">
        <v>54</v>
      </c>
      <c r="E27" t="s">
        <v>55</v>
      </c>
      <c r="F27">
        <v>76</v>
      </c>
      <c r="G27" t="s">
        <v>759</v>
      </c>
      <c r="H27" s="1" t="s">
        <v>677</v>
      </c>
      <c r="I27" t="s">
        <v>78</v>
      </c>
      <c r="J27" t="s">
        <v>1044</v>
      </c>
    </row>
    <row r="28" spans="1:10" x14ac:dyDescent="0.35">
      <c r="A28" t="s">
        <v>665</v>
      </c>
      <c r="B28" t="s">
        <v>669</v>
      </c>
      <c r="C28" t="s">
        <v>37</v>
      </c>
      <c r="D28" t="s">
        <v>54</v>
      </c>
      <c r="E28" t="s">
        <v>55</v>
      </c>
      <c r="F28">
        <v>76</v>
      </c>
      <c r="G28" t="s">
        <v>760</v>
      </c>
      <c r="I28" t="s">
        <v>79</v>
      </c>
      <c r="J28" t="s">
        <v>1044</v>
      </c>
    </row>
    <row r="29" spans="1:10" x14ac:dyDescent="0.35">
      <c r="A29" t="s">
        <v>665</v>
      </c>
      <c r="B29" t="s">
        <v>1025</v>
      </c>
      <c r="C29" t="s">
        <v>475</v>
      </c>
      <c r="D29" t="s">
        <v>325</v>
      </c>
      <c r="E29" t="s">
        <v>297</v>
      </c>
      <c r="F29">
        <v>5</v>
      </c>
      <c r="G29" t="s">
        <v>554</v>
      </c>
      <c r="I29" t="s">
        <v>600</v>
      </c>
      <c r="J29" t="s">
        <v>1044</v>
      </c>
    </row>
    <row r="30" spans="1:10" x14ac:dyDescent="0.35">
      <c r="A30" t="s">
        <v>665</v>
      </c>
      <c r="B30" t="s">
        <v>668</v>
      </c>
      <c r="C30" t="s">
        <v>476</v>
      </c>
      <c r="D30" t="s">
        <v>296</v>
      </c>
      <c r="E30" t="s">
        <v>297</v>
      </c>
      <c r="F30">
        <v>5</v>
      </c>
      <c r="G30" t="s">
        <v>761</v>
      </c>
      <c r="H30" s="1" t="s">
        <v>678</v>
      </c>
      <c r="I30" t="s">
        <v>381</v>
      </c>
      <c r="J30" t="s">
        <v>1044</v>
      </c>
    </row>
    <row r="31" spans="1:10" x14ac:dyDescent="0.35">
      <c r="A31" t="s">
        <v>665</v>
      </c>
      <c r="B31" t="s">
        <v>669</v>
      </c>
      <c r="C31" t="s">
        <v>477</v>
      </c>
      <c r="D31" t="s">
        <v>296</v>
      </c>
      <c r="E31" t="s">
        <v>297</v>
      </c>
      <c r="F31">
        <v>5</v>
      </c>
      <c r="G31" t="s">
        <v>762</v>
      </c>
      <c r="I31" t="s">
        <v>98</v>
      </c>
      <c r="J31" t="s">
        <v>1044</v>
      </c>
    </row>
    <row r="32" spans="1:10" x14ac:dyDescent="0.35">
      <c r="A32" t="s">
        <v>665</v>
      </c>
      <c r="B32" t="s">
        <v>668</v>
      </c>
      <c r="C32" t="s">
        <v>478</v>
      </c>
      <c r="D32" t="s">
        <v>348</v>
      </c>
      <c r="E32" t="s">
        <v>349</v>
      </c>
      <c r="F32">
        <v>13</v>
      </c>
      <c r="G32" t="s">
        <v>555</v>
      </c>
      <c r="I32" t="s">
        <v>601</v>
      </c>
      <c r="J32" t="s">
        <v>1044</v>
      </c>
    </row>
    <row r="33" spans="1:10" x14ac:dyDescent="0.35">
      <c r="A33" t="s">
        <v>665</v>
      </c>
      <c r="B33" t="s">
        <v>668</v>
      </c>
      <c r="C33" t="s">
        <v>479</v>
      </c>
      <c r="D33" t="s">
        <v>302</v>
      </c>
      <c r="E33" t="s">
        <v>303</v>
      </c>
      <c r="F33">
        <v>20</v>
      </c>
      <c r="G33" t="s">
        <v>763</v>
      </c>
      <c r="H33" s="1" t="s">
        <v>679</v>
      </c>
      <c r="I33" t="s">
        <v>602</v>
      </c>
      <c r="J33" t="s">
        <v>1044</v>
      </c>
    </row>
    <row r="34" spans="1:10" x14ac:dyDescent="0.35">
      <c r="A34" t="s">
        <v>665</v>
      </c>
      <c r="B34" t="s">
        <v>668</v>
      </c>
      <c r="C34" t="s">
        <v>480</v>
      </c>
      <c r="D34" t="s">
        <v>304</v>
      </c>
      <c r="E34" t="s">
        <v>305</v>
      </c>
      <c r="F34">
        <v>54</v>
      </c>
      <c r="G34" t="s">
        <v>764</v>
      </c>
      <c r="H34" s="1" t="s">
        <v>680</v>
      </c>
      <c r="I34" t="s">
        <v>387</v>
      </c>
      <c r="J34" t="s">
        <v>1044</v>
      </c>
    </row>
    <row r="35" spans="1:10" x14ac:dyDescent="0.35">
      <c r="A35" t="s">
        <v>665</v>
      </c>
      <c r="B35" t="s">
        <v>669</v>
      </c>
      <c r="C35" t="s">
        <v>481</v>
      </c>
      <c r="D35" t="s">
        <v>294</v>
      </c>
      <c r="E35" t="s">
        <v>295</v>
      </c>
      <c r="F35">
        <v>68</v>
      </c>
      <c r="G35" t="s">
        <v>557</v>
      </c>
      <c r="I35" t="s">
        <v>603</v>
      </c>
      <c r="J35" t="s">
        <v>1044</v>
      </c>
    </row>
    <row r="36" spans="1:10" x14ac:dyDescent="0.35">
      <c r="A36" t="s">
        <v>665</v>
      </c>
      <c r="B36" t="s">
        <v>1025</v>
      </c>
      <c r="C36" t="s">
        <v>38</v>
      </c>
      <c r="D36" t="s">
        <v>672</v>
      </c>
      <c r="E36" t="s">
        <v>672</v>
      </c>
      <c r="F36">
        <v>11</v>
      </c>
      <c r="G36" t="s">
        <v>765</v>
      </c>
      <c r="I36" t="s">
        <v>1046</v>
      </c>
      <c r="J36" t="s">
        <v>1043</v>
      </c>
    </row>
    <row r="37" spans="1:10" x14ac:dyDescent="0.35">
      <c r="A37" t="s">
        <v>665</v>
      </c>
      <c r="B37" t="s">
        <v>1025</v>
      </c>
      <c r="C37" t="s">
        <v>39</v>
      </c>
      <c r="D37" t="s">
        <v>54</v>
      </c>
      <c r="E37" t="s">
        <v>55</v>
      </c>
      <c r="F37">
        <v>76</v>
      </c>
      <c r="G37" t="s">
        <v>766</v>
      </c>
      <c r="I37" t="s">
        <v>1045</v>
      </c>
      <c r="J37" t="s">
        <v>1044</v>
      </c>
    </row>
    <row r="38" spans="1:10" x14ac:dyDescent="0.35">
      <c r="A38" t="s">
        <v>665</v>
      </c>
      <c r="B38" t="s">
        <v>1025</v>
      </c>
      <c r="C38" t="s">
        <v>40</v>
      </c>
      <c r="D38" t="s">
        <v>672</v>
      </c>
      <c r="E38" t="s">
        <v>672</v>
      </c>
      <c r="F38">
        <v>11</v>
      </c>
      <c r="G38" t="s">
        <v>767</v>
      </c>
      <c r="H38" s="1" t="s">
        <v>681</v>
      </c>
      <c r="I38" t="s">
        <v>1046</v>
      </c>
      <c r="J38" t="s">
        <v>1043</v>
      </c>
    </row>
    <row r="39" spans="1:10" x14ac:dyDescent="0.35">
      <c r="A39" t="s">
        <v>665</v>
      </c>
      <c r="B39" t="s">
        <v>1025</v>
      </c>
      <c r="C39" t="s">
        <v>41</v>
      </c>
      <c r="D39" t="s">
        <v>672</v>
      </c>
      <c r="E39" t="s">
        <v>672</v>
      </c>
      <c r="F39">
        <v>11</v>
      </c>
      <c r="G39" t="s">
        <v>768</v>
      </c>
      <c r="H39" s="1" t="s">
        <v>682</v>
      </c>
      <c r="I39" t="s">
        <v>1046</v>
      </c>
      <c r="J39" t="s">
        <v>1043</v>
      </c>
    </row>
    <row r="40" spans="1:10" x14ac:dyDescent="0.35">
      <c r="A40" t="s">
        <v>665</v>
      </c>
      <c r="B40" t="s">
        <v>1025</v>
      </c>
      <c r="C40" t="s">
        <v>42</v>
      </c>
      <c r="D40" t="s">
        <v>672</v>
      </c>
      <c r="E40" t="s">
        <v>672</v>
      </c>
      <c r="F40">
        <v>11</v>
      </c>
      <c r="G40" t="s">
        <v>769</v>
      </c>
      <c r="H40" s="1" t="s">
        <v>1035</v>
      </c>
      <c r="I40" t="s">
        <v>1046</v>
      </c>
      <c r="J40" t="s">
        <v>1043</v>
      </c>
    </row>
    <row r="41" spans="1:10" x14ac:dyDescent="0.35">
      <c r="A41" t="s">
        <v>665</v>
      </c>
      <c r="B41" t="s">
        <v>669</v>
      </c>
      <c r="C41" t="s">
        <v>43</v>
      </c>
      <c r="D41" t="s">
        <v>66</v>
      </c>
      <c r="E41" t="s">
        <v>67</v>
      </c>
      <c r="F41">
        <v>15</v>
      </c>
      <c r="G41" t="s">
        <v>770</v>
      </c>
      <c r="I41" t="s">
        <v>604</v>
      </c>
      <c r="J41" t="s">
        <v>1044</v>
      </c>
    </row>
    <row r="42" spans="1:10" x14ac:dyDescent="0.35">
      <c r="A42" t="s">
        <v>665</v>
      </c>
      <c r="B42" t="s">
        <v>1025</v>
      </c>
      <c r="C42" t="s">
        <v>44</v>
      </c>
      <c r="D42" t="s">
        <v>68</v>
      </c>
      <c r="E42" t="s">
        <v>69</v>
      </c>
      <c r="F42">
        <v>25</v>
      </c>
      <c r="G42" t="s">
        <v>771</v>
      </c>
      <c r="I42" t="s">
        <v>605</v>
      </c>
      <c r="J42" t="s">
        <v>1044</v>
      </c>
    </row>
    <row r="43" spans="1:10" x14ac:dyDescent="0.35">
      <c r="A43" t="s">
        <v>665</v>
      </c>
      <c r="B43" t="s">
        <v>668</v>
      </c>
      <c r="C43" t="s">
        <v>45</v>
      </c>
      <c r="D43" t="s">
        <v>56</v>
      </c>
      <c r="E43" t="s">
        <v>57</v>
      </c>
      <c r="F43">
        <v>41</v>
      </c>
      <c r="G43" t="s">
        <v>772</v>
      </c>
      <c r="I43" t="s">
        <v>606</v>
      </c>
      <c r="J43" t="s">
        <v>1044</v>
      </c>
    </row>
    <row r="44" spans="1:10" x14ac:dyDescent="0.35">
      <c r="A44" t="s">
        <v>665</v>
      </c>
      <c r="B44" t="s">
        <v>669</v>
      </c>
      <c r="C44" t="s">
        <v>46</v>
      </c>
      <c r="D44" t="s">
        <v>58</v>
      </c>
      <c r="E44" t="s">
        <v>59</v>
      </c>
      <c r="F44">
        <v>73</v>
      </c>
      <c r="G44" t="s">
        <v>773</v>
      </c>
      <c r="I44" t="s">
        <v>80</v>
      </c>
      <c r="J44" t="s">
        <v>1044</v>
      </c>
    </row>
    <row r="45" spans="1:10" x14ac:dyDescent="0.35">
      <c r="A45" t="s">
        <v>665</v>
      </c>
      <c r="B45" t="s">
        <v>668</v>
      </c>
      <c r="C45" t="s">
        <v>47</v>
      </c>
      <c r="D45" t="s">
        <v>60</v>
      </c>
      <c r="E45" t="s">
        <v>61</v>
      </c>
      <c r="F45">
        <v>63</v>
      </c>
      <c r="G45" t="s">
        <v>71</v>
      </c>
      <c r="I45" t="s">
        <v>607</v>
      </c>
      <c r="J45" t="s">
        <v>1044</v>
      </c>
    </row>
    <row r="46" spans="1:10" x14ac:dyDescent="0.35">
      <c r="A46" t="s">
        <v>665</v>
      </c>
      <c r="B46" t="s">
        <v>669</v>
      </c>
      <c r="C46" t="s">
        <v>48</v>
      </c>
      <c r="D46" t="s">
        <v>60</v>
      </c>
      <c r="E46" t="s">
        <v>61</v>
      </c>
      <c r="F46">
        <v>63</v>
      </c>
      <c r="G46" t="s">
        <v>774</v>
      </c>
      <c r="H46" s="1" t="s">
        <v>683</v>
      </c>
      <c r="I46" t="s">
        <v>607</v>
      </c>
      <c r="J46" t="s">
        <v>1044</v>
      </c>
    </row>
    <row r="47" spans="1:10" x14ac:dyDescent="0.35">
      <c r="A47" t="s">
        <v>665</v>
      </c>
      <c r="B47" t="s">
        <v>671</v>
      </c>
      <c r="C47" t="s">
        <v>49</v>
      </c>
      <c r="D47" t="s">
        <v>62</v>
      </c>
      <c r="E47" t="s">
        <v>63</v>
      </c>
      <c r="F47">
        <v>19</v>
      </c>
      <c r="G47" t="s">
        <v>775</v>
      </c>
      <c r="I47" t="s">
        <v>81</v>
      </c>
      <c r="J47" t="s">
        <v>1044</v>
      </c>
    </row>
    <row r="48" spans="1:10" x14ac:dyDescent="0.35">
      <c r="A48" t="s">
        <v>665</v>
      </c>
      <c r="B48" t="s">
        <v>669</v>
      </c>
      <c r="C48" t="s">
        <v>50</v>
      </c>
      <c r="D48" t="s">
        <v>64</v>
      </c>
      <c r="E48" t="s">
        <v>65</v>
      </c>
      <c r="F48">
        <v>52</v>
      </c>
      <c r="G48" t="s">
        <v>776</v>
      </c>
      <c r="I48" t="s">
        <v>608</v>
      </c>
      <c r="J48" t="s">
        <v>1044</v>
      </c>
    </row>
    <row r="49" spans="1:10" x14ac:dyDescent="0.35">
      <c r="A49" t="s">
        <v>665</v>
      </c>
      <c r="B49" t="s">
        <v>668</v>
      </c>
      <c r="C49" t="s">
        <v>51</v>
      </c>
      <c r="D49" t="s">
        <v>64</v>
      </c>
      <c r="E49" t="s">
        <v>65</v>
      </c>
      <c r="F49">
        <v>52</v>
      </c>
      <c r="G49" t="s">
        <v>777</v>
      </c>
      <c r="H49" s="1" t="s">
        <v>684</v>
      </c>
      <c r="I49" t="s">
        <v>609</v>
      </c>
      <c r="J49" t="s">
        <v>1044</v>
      </c>
    </row>
    <row r="50" spans="1:10" x14ac:dyDescent="0.35">
      <c r="A50" t="s">
        <v>665</v>
      </c>
      <c r="B50" t="s">
        <v>669</v>
      </c>
      <c r="C50" t="s">
        <v>52</v>
      </c>
      <c r="D50" t="s">
        <v>54</v>
      </c>
      <c r="E50" t="s">
        <v>55</v>
      </c>
      <c r="F50">
        <v>76</v>
      </c>
      <c r="G50" t="s">
        <v>778</v>
      </c>
      <c r="H50" s="1" t="s">
        <v>685</v>
      </c>
      <c r="I50" t="s">
        <v>610</v>
      </c>
      <c r="J50" t="s">
        <v>1044</v>
      </c>
    </row>
    <row r="51" spans="1:10" x14ac:dyDescent="0.35">
      <c r="A51" t="s">
        <v>665</v>
      </c>
      <c r="B51" t="s">
        <v>668</v>
      </c>
      <c r="C51" t="s">
        <v>53</v>
      </c>
      <c r="D51" t="s">
        <v>54</v>
      </c>
      <c r="E51" t="s">
        <v>55</v>
      </c>
      <c r="F51">
        <v>76</v>
      </c>
      <c r="G51" t="s">
        <v>779</v>
      </c>
      <c r="I51" t="s">
        <v>82</v>
      </c>
      <c r="J51" t="s">
        <v>1044</v>
      </c>
    </row>
    <row r="52" spans="1:10" x14ac:dyDescent="0.35">
      <c r="A52" t="s">
        <v>665</v>
      </c>
      <c r="B52" t="s">
        <v>1025</v>
      </c>
      <c r="C52" t="s">
        <v>482</v>
      </c>
      <c r="D52" t="s">
        <v>325</v>
      </c>
      <c r="E52" t="s">
        <v>297</v>
      </c>
      <c r="F52">
        <v>5</v>
      </c>
      <c r="G52" t="s">
        <v>558</v>
      </c>
      <c r="I52" t="s">
        <v>600</v>
      </c>
      <c r="J52" t="s">
        <v>1044</v>
      </c>
    </row>
    <row r="53" spans="1:10" x14ac:dyDescent="0.35">
      <c r="A53" t="s">
        <v>665</v>
      </c>
      <c r="B53" t="s">
        <v>1025</v>
      </c>
      <c r="C53" t="s">
        <v>483</v>
      </c>
      <c r="D53" t="s">
        <v>296</v>
      </c>
      <c r="E53" t="s">
        <v>297</v>
      </c>
      <c r="F53">
        <v>5</v>
      </c>
      <c r="G53" t="s">
        <v>780</v>
      </c>
      <c r="I53" t="s">
        <v>611</v>
      </c>
      <c r="J53" t="s">
        <v>1044</v>
      </c>
    </row>
    <row r="54" spans="1:10" x14ac:dyDescent="0.35">
      <c r="A54" t="s">
        <v>665</v>
      </c>
      <c r="B54" t="s">
        <v>668</v>
      </c>
      <c r="C54" t="s">
        <v>484</v>
      </c>
      <c r="D54" t="s">
        <v>306</v>
      </c>
      <c r="E54" t="s">
        <v>297</v>
      </c>
      <c r="F54">
        <v>5</v>
      </c>
      <c r="G54" t="s">
        <v>781</v>
      </c>
      <c r="H54" s="1" t="s">
        <v>782</v>
      </c>
      <c r="I54" t="s">
        <v>612</v>
      </c>
      <c r="J54" t="s">
        <v>1044</v>
      </c>
    </row>
    <row r="55" spans="1:10" x14ac:dyDescent="0.35">
      <c r="A55" t="s">
        <v>665</v>
      </c>
      <c r="B55" t="s">
        <v>1025</v>
      </c>
      <c r="C55" t="s">
        <v>485</v>
      </c>
      <c r="D55" t="s">
        <v>312</v>
      </c>
      <c r="E55" t="s">
        <v>313</v>
      </c>
      <c r="F55">
        <v>27</v>
      </c>
      <c r="G55" t="s">
        <v>559</v>
      </c>
      <c r="I55" t="s">
        <v>392</v>
      </c>
      <c r="J55" t="s">
        <v>1044</v>
      </c>
    </row>
    <row r="56" spans="1:10" x14ac:dyDescent="0.35">
      <c r="A56" t="s">
        <v>665</v>
      </c>
      <c r="B56" t="s">
        <v>1025</v>
      </c>
      <c r="C56" t="s">
        <v>486</v>
      </c>
      <c r="D56" t="s">
        <v>361</v>
      </c>
      <c r="E56" t="s">
        <v>362</v>
      </c>
      <c r="F56">
        <v>23</v>
      </c>
      <c r="G56" t="s">
        <v>560</v>
      </c>
      <c r="I56" t="s">
        <v>613</v>
      </c>
      <c r="J56" t="s">
        <v>1044</v>
      </c>
    </row>
    <row r="57" spans="1:10" x14ac:dyDescent="0.35">
      <c r="A57" t="s">
        <v>665</v>
      </c>
      <c r="B57" t="s">
        <v>1025</v>
      </c>
      <c r="C57" t="s">
        <v>487</v>
      </c>
      <c r="D57" t="s">
        <v>309</v>
      </c>
      <c r="E57" t="s">
        <v>310</v>
      </c>
      <c r="F57">
        <v>8</v>
      </c>
      <c r="G57" t="s">
        <v>561</v>
      </c>
      <c r="J57" t="s">
        <v>1044</v>
      </c>
    </row>
    <row r="58" spans="1:10" x14ac:dyDescent="0.35">
      <c r="A58" t="s">
        <v>665</v>
      </c>
      <c r="B58" t="s">
        <v>1025</v>
      </c>
      <c r="C58" t="s">
        <v>488</v>
      </c>
      <c r="D58" t="s">
        <v>318</v>
      </c>
      <c r="E58" t="s">
        <v>319</v>
      </c>
      <c r="F58">
        <v>47</v>
      </c>
      <c r="G58" t="s">
        <v>562</v>
      </c>
      <c r="I58" t="s">
        <v>614</v>
      </c>
      <c r="J58" t="s">
        <v>1044</v>
      </c>
    </row>
    <row r="59" spans="1:10" x14ac:dyDescent="0.35">
      <c r="A59" t="s">
        <v>665</v>
      </c>
      <c r="B59" t="s">
        <v>668</v>
      </c>
      <c r="C59" t="s">
        <v>489</v>
      </c>
      <c r="D59" t="s">
        <v>302</v>
      </c>
      <c r="E59" t="s">
        <v>303</v>
      </c>
      <c r="F59">
        <v>20</v>
      </c>
      <c r="G59" t="s">
        <v>563</v>
      </c>
      <c r="H59" s="1" t="s">
        <v>1036</v>
      </c>
      <c r="J59" t="s">
        <v>1044</v>
      </c>
    </row>
    <row r="60" spans="1:10" x14ac:dyDescent="0.35">
      <c r="A60" t="s">
        <v>665</v>
      </c>
      <c r="B60" t="s">
        <v>1025</v>
      </c>
      <c r="C60" t="s">
        <v>490</v>
      </c>
      <c r="D60" t="s">
        <v>347</v>
      </c>
      <c r="E60" t="s">
        <v>321</v>
      </c>
      <c r="F60">
        <v>44</v>
      </c>
      <c r="G60" t="s">
        <v>564</v>
      </c>
      <c r="I60" t="s">
        <v>431</v>
      </c>
      <c r="J60" t="s">
        <v>1044</v>
      </c>
    </row>
    <row r="61" spans="1:10" x14ac:dyDescent="0.35">
      <c r="A61" t="s">
        <v>665</v>
      </c>
      <c r="B61" t="s">
        <v>1025</v>
      </c>
      <c r="C61" t="s">
        <v>491</v>
      </c>
      <c r="D61" t="s">
        <v>350</v>
      </c>
      <c r="E61" t="s">
        <v>351</v>
      </c>
      <c r="F61">
        <v>70</v>
      </c>
      <c r="G61" t="s">
        <v>565</v>
      </c>
      <c r="H61" s="1" t="s">
        <v>783</v>
      </c>
      <c r="I61" t="s">
        <v>615</v>
      </c>
      <c r="J61" t="s">
        <v>1044</v>
      </c>
    </row>
    <row r="62" spans="1:10" x14ac:dyDescent="0.35">
      <c r="A62" t="s">
        <v>665</v>
      </c>
      <c r="B62" t="s">
        <v>668</v>
      </c>
      <c r="C62" t="s">
        <v>492</v>
      </c>
      <c r="D62" t="s">
        <v>304</v>
      </c>
      <c r="E62" t="s">
        <v>305</v>
      </c>
      <c r="F62">
        <v>54</v>
      </c>
      <c r="G62" t="s">
        <v>566</v>
      </c>
      <c r="H62" s="1" t="s">
        <v>686</v>
      </c>
      <c r="I62" t="s">
        <v>387</v>
      </c>
      <c r="J62" t="s">
        <v>1044</v>
      </c>
    </row>
    <row r="63" spans="1:10" x14ac:dyDescent="0.35">
      <c r="A63" t="s">
        <v>665</v>
      </c>
      <c r="B63" t="s">
        <v>1025</v>
      </c>
      <c r="C63" t="s">
        <v>493</v>
      </c>
      <c r="D63" t="s">
        <v>294</v>
      </c>
      <c r="E63" t="s">
        <v>295</v>
      </c>
      <c r="F63">
        <v>68</v>
      </c>
      <c r="G63" t="s">
        <v>567</v>
      </c>
      <c r="I63" t="s">
        <v>616</v>
      </c>
      <c r="J63" t="s">
        <v>1044</v>
      </c>
    </row>
    <row r="64" spans="1:10" x14ac:dyDescent="0.35">
      <c r="A64" t="s">
        <v>665</v>
      </c>
      <c r="B64" t="s">
        <v>1025</v>
      </c>
      <c r="C64" t="s">
        <v>19</v>
      </c>
      <c r="D64" t="s">
        <v>672</v>
      </c>
      <c r="E64" t="s">
        <v>672</v>
      </c>
      <c r="F64">
        <v>11</v>
      </c>
      <c r="G64" t="s">
        <v>654</v>
      </c>
      <c r="H64" s="1" t="s">
        <v>784</v>
      </c>
      <c r="I64" t="s">
        <v>1046</v>
      </c>
      <c r="J64" t="s">
        <v>1043</v>
      </c>
    </row>
    <row r="65" spans="1:10" x14ac:dyDescent="0.35">
      <c r="A65" t="s">
        <v>665</v>
      </c>
      <c r="B65" t="s">
        <v>1025</v>
      </c>
      <c r="C65" t="s">
        <v>20</v>
      </c>
      <c r="D65" t="s">
        <v>672</v>
      </c>
      <c r="E65" t="s">
        <v>672</v>
      </c>
      <c r="F65">
        <v>11</v>
      </c>
      <c r="G65" t="s">
        <v>2</v>
      </c>
      <c r="H65" s="1" t="s">
        <v>785</v>
      </c>
      <c r="I65" t="s">
        <v>1046</v>
      </c>
      <c r="J65" t="s">
        <v>1043</v>
      </c>
    </row>
    <row r="66" spans="1:10" x14ac:dyDescent="0.35">
      <c r="A66" t="s">
        <v>665</v>
      </c>
      <c r="B66" t="s">
        <v>1025</v>
      </c>
      <c r="C66" t="s">
        <v>1021</v>
      </c>
      <c r="D66" t="s">
        <v>672</v>
      </c>
      <c r="E66" t="s">
        <v>672</v>
      </c>
      <c r="F66">
        <v>11</v>
      </c>
      <c r="G66" t="s">
        <v>72</v>
      </c>
      <c r="H66" s="1" t="s">
        <v>786</v>
      </c>
      <c r="I66" t="s">
        <v>1046</v>
      </c>
      <c r="J66" t="s">
        <v>1043</v>
      </c>
    </row>
    <row r="67" spans="1:10" x14ac:dyDescent="0.35">
      <c r="A67" t="s">
        <v>665</v>
      </c>
      <c r="B67" t="s">
        <v>1025</v>
      </c>
      <c r="C67" t="s">
        <v>1022</v>
      </c>
      <c r="D67" t="s">
        <v>672</v>
      </c>
      <c r="E67" t="s">
        <v>672</v>
      </c>
      <c r="F67">
        <v>11</v>
      </c>
      <c r="G67" t="s">
        <v>73</v>
      </c>
      <c r="H67" s="1" t="s">
        <v>787</v>
      </c>
      <c r="I67" t="s">
        <v>1046</v>
      </c>
      <c r="J67" t="s">
        <v>1043</v>
      </c>
    </row>
    <row r="68" spans="1:10" x14ac:dyDescent="0.35">
      <c r="A68" t="s">
        <v>667</v>
      </c>
      <c r="B68" t="s">
        <v>1025</v>
      </c>
      <c r="C68" t="s">
        <v>466</v>
      </c>
      <c r="D68" t="s">
        <v>672</v>
      </c>
      <c r="E68" t="s">
        <v>672</v>
      </c>
      <c r="F68">
        <v>11</v>
      </c>
      <c r="G68" t="s">
        <v>473</v>
      </c>
      <c r="H68" s="1" t="s">
        <v>1037</v>
      </c>
      <c r="I68" t="s">
        <v>1046</v>
      </c>
      <c r="J68" t="s">
        <v>1043</v>
      </c>
    </row>
    <row r="69" spans="1:10" x14ac:dyDescent="0.35">
      <c r="A69" t="s">
        <v>665</v>
      </c>
      <c r="B69" t="s">
        <v>1025</v>
      </c>
      <c r="C69" t="s">
        <v>494</v>
      </c>
      <c r="D69" t="s">
        <v>672</v>
      </c>
      <c r="E69" t="s">
        <v>672</v>
      </c>
      <c r="F69">
        <v>11</v>
      </c>
      <c r="G69" t="s">
        <v>92</v>
      </c>
      <c r="H69" s="1" t="s">
        <v>788</v>
      </c>
      <c r="I69" t="s">
        <v>1046</v>
      </c>
      <c r="J69" t="s">
        <v>1043</v>
      </c>
    </row>
    <row r="70" spans="1:10" x14ac:dyDescent="0.35">
      <c r="A70" t="s">
        <v>665</v>
      </c>
      <c r="B70" t="s">
        <v>1025</v>
      </c>
      <c r="C70" t="s">
        <v>494</v>
      </c>
      <c r="D70" t="s">
        <v>672</v>
      </c>
      <c r="E70" t="s">
        <v>672</v>
      </c>
      <c r="F70">
        <v>11</v>
      </c>
      <c r="G70" t="s">
        <v>93</v>
      </c>
      <c r="H70" s="1" t="s">
        <v>789</v>
      </c>
      <c r="I70" t="s">
        <v>1046</v>
      </c>
      <c r="J70" t="s">
        <v>1043</v>
      </c>
    </row>
    <row r="71" spans="1:10" x14ac:dyDescent="0.35">
      <c r="A71" t="s">
        <v>665</v>
      </c>
      <c r="B71" t="s">
        <v>668</v>
      </c>
      <c r="C71" t="s">
        <v>83</v>
      </c>
      <c r="D71" t="s">
        <v>672</v>
      </c>
      <c r="E71" t="s">
        <v>672</v>
      </c>
      <c r="F71">
        <v>11</v>
      </c>
      <c r="G71" t="s">
        <v>790</v>
      </c>
      <c r="H71" s="1" t="s">
        <v>791</v>
      </c>
      <c r="I71" t="s">
        <v>1046</v>
      </c>
      <c r="J71" t="s">
        <v>1043</v>
      </c>
    </row>
    <row r="72" spans="1:10" x14ac:dyDescent="0.35">
      <c r="A72" t="s">
        <v>665</v>
      </c>
      <c r="B72" t="s">
        <v>669</v>
      </c>
      <c r="C72" t="s">
        <v>84</v>
      </c>
      <c r="D72" t="s">
        <v>672</v>
      </c>
      <c r="E72" t="s">
        <v>672</v>
      </c>
      <c r="F72">
        <v>11</v>
      </c>
      <c r="G72" t="s">
        <v>792</v>
      </c>
      <c r="H72" s="1" t="s">
        <v>793</v>
      </c>
      <c r="I72" t="s">
        <v>1046</v>
      </c>
      <c r="J72" t="s">
        <v>1043</v>
      </c>
    </row>
    <row r="73" spans="1:10" x14ac:dyDescent="0.35">
      <c r="A73" t="s">
        <v>665</v>
      </c>
      <c r="B73" t="s">
        <v>669</v>
      </c>
      <c r="C73" t="s">
        <v>85</v>
      </c>
      <c r="D73" t="s">
        <v>672</v>
      </c>
      <c r="E73" t="s">
        <v>672</v>
      </c>
      <c r="F73">
        <v>11</v>
      </c>
      <c r="G73" t="s">
        <v>794</v>
      </c>
      <c r="H73" s="1" t="s">
        <v>687</v>
      </c>
      <c r="I73" t="s">
        <v>1046</v>
      </c>
      <c r="J73" t="s">
        <v>1043</v>
      </c>
    </row>
    <row r="74" spans="1:10" x14ac:dyDescent="0.35">
      <c r="A74" t="s">
        <v>665</v>
      </c>
      <c r="B74" t="s">
        <v>668</v>
      </c>
      <c r="C74" t="s">
        <v>495</v>
      </c>
      <c r="D74" t="s">
        <v>54</v>
      </c>
      <c r="E74" t="s">
        <v>55</v>
      </c>
      <c r="F74">
        <v>76</v>
      </c>
      <c r="G74" t="s">
        <v>568</v>
      </c>
      <c r="J74" t="s">
        <v>1044</v>
      </c>
    </row>
    <row r="75" spans="1:10" x14ac:dyDescent="0.35">
      <c r="A75" t="s">
        <v>665</v>
      </c>
      <c r="B75" t="s">
        <v>669</v>
      </c>
      <c r="C75" t="s">
        <v>496</v>
      </c>
      <c r="D75" t="s">
        <v>296</v>
      </c>
      <c r="E75" t="s">
        <v>297</v>
      </c>
      <c r="F75">
        <v>5</v>
      </c>
      <c r="G75" t="s">
        <v>569</v>
      </c>
      <c r="I75" t="s">
        <v>1045</v>
      </c>
      <c r="J75" t="s">
        <v>1044</v>
      </c>
    </row>
    <row r="76" spans="1:10" x14ac:dyDescent="0.35">
      <c r="A76" t="s">
        <v>665</v>
      </c>
      <c r="B76" t="s">
        <v>668</v>
      </c>
      <c r="C76" t="s">
        <v>497</v>
      </c>
      <c r="D76" t="s">
        <v>323</v>
      </c>
      <c r="E76" t="s">
        <v>297</v>
      </c>
      <c r="F76">
        <v>5</v>
      </c>
      <c r="G76" t="s">
        <v>570</v>
      </c>
      <c r="I76" t="s">
        <v>617</v>
      </c>
      <c r="J76" t="s">
        <v>1044</v>
      </c>
    </row>
    <row r="77" spans="1:10" x14ac:dyDescent="0.35">
      <c r="A77" t="s">
        <v>665</v>
      </c>
      <c r="B77" t="s">
        <v>668</v>
      </c>
      <c r="C77" t="s">
        <v>498</v>
      </c>
      <c r="D77" t="s">
        <v>672</v>
      </c>
      <c r="E77" t="s">
        <v>672</v>
      </c>
      <c r="F77">
        <v>11</v>
      </c>
      <c r="G77" t="s">
        <v>795</v>
      </c>
      <c r="H77" s="1" t="s">
        <v>796</v>
      </c>
      <c r="I77" t="s">
        <v>1046</v>
      </c>
      <c r="J77" t="s">
        <v>1043</v>
      </c>
    </row>
    <row r="78" spans="1:10" x14ac:dyDescent="0.35">
      <c r="A78" t="s">
        <v>665</v>
      </c>
      <c r="B78" t="s">
        <v>668</v>
      </c>
      <c r="C78" t="s">
        <v>499</v>
      </c>
      <c r="D78" t="s">
        <v>672</v>
      </c>
      <c r="E78" t="s">
        <v>672</v>
      </c>
      <c r="F78">
        <v>11</v>
      </c>
      <c r="G78" t="s">
        <v>797</v>
      </c>
      <c r="H78" s="1" t="s">
        <v>798</v>
      </c>
      <c r="I78" t="s">
        <v>1046</v>
      </c>
      <c r="J78" t="s">
        <v>1043</v>
      </c>
    </row>
    <row r="79" spans="1:10" x14ac:dyDescent="0.35">
      <c r="A79" t="s">
        <v>665</v>
      </c>
      <c r="B79" t="s">
        <v>669</v>
      </c>
      <c r="C79" t="s">
        <v>500</v>
      </c>
      <c r="D79" t="s">
        <v>672</v>
      </c>
      <c r="E79" t="s">
        <v>672</v>
      </c>
      <c r="F79">
        <v>11</v>
      </c>
      <c r="G79" t="s">
        <v>799</v>
      </c>
      <c r="H79" s="1" t="s">
        <v>688</v>
      </c>
      <c r="I79" t="s">
        <v>1046</v>
      </c>
      <c r="J79" t="s">
        <v>1043</v>
      </c>
    </row>
    <row r="80" spans="1:10" x14ac:dyDescent="0.35">
      <c r="A80" t="s">
        <v>665</v>
      </c>
      <c r="B80" t="s">
        <v>669</v>
      </c>
      <c r="C80" t="s">
        <v>501</v>
      </c>
      <c r="D80" t="s">
        <v>672</v>
      </c>
      <c r="E80" t="s">
        <v>672</v>
      </c>
      <c r="F80">
        <v>11</v>
      </c>
      <c r="G80" t="s">
        <v>800</v>
      </c>
      <c r="H80" s="1" t="s">
        <v>1038</v>
      </c>
      <c r="I80" t="s">
        <v>1046</v>
      </c>
      <c r="J80" t="s">
        <v>1043</v>
      </c>
    </row>
    <row r="81" spans="1:10" x14ac:dyDescent="0.35">
      <c r="A81" t="s">
        <v>665</v>
      </c>
      <c r="B81" t="s">
        <v>668</v>
      </c>
      <c r="C81" t="s">
        <v>502</v>
      </c>
      <c r="D81" t="s">
        <v>672</v>
      </c>
      <c r="E81" t="s">
        <v>672</v>
      </c>
      <c r="F81">
        <v>11</v>
      </c>
      <c r="G81" t="s">
        <v>801</v>
      </c>
      <c r="I81" t="s">
        <v>1046</v>
      </c>
      <c r="J81" t="s">
        <v>1043</v>
      </c>
    </row>
    <row r="82" spans="1:10" x14ac:dyDescent="0.35">
      <c r="A82" t="s">
        <v>665</v>
      </c>
      <c r="B82" t="s">
        <v>669</v>
      </c>
      <c r="C82" t="s">
        <v>503</v>
      </c>
      <c r="D82" t="s">
        <v>672</v>
      </c>
      <c r="E82" t="s">
        <v>672</v>
      </c>
      <c r="F82">
        <v>11</v>
      </c>
      <c r="G82" t="s">
        <v>802</v>
      </c>
      <c r="H82" s="1" t="s">
        <v>1039</v>
      </c>
      <c r="I82" t="s">
        <v>1046</v>
      </c>
      <c r="J82" t="s">
        <v>1043</v>
      </c>
    </row>
    <row r="83" spans="1:10" x14ac:dyDescent="0.35">
      <c r="A83" t="s">
        <v>665</v>
      </c>
      <c r="B83" t="s">
        <v>669</v>
      </c>
      <c r="C83" t="s">
        <v>504</v>
      </c>
      <c r="D83" t="s">
        <v>66</v>
      </c>
      <c r="E83" t="s">
        <v>67</v>
      </c>
      <c r="F83">
        <v>15</v>
      </c>
      <c r="G83" t="s">
        <v>94</v>
      </c>
      <c r="I83" t="s">
        <v>618</v>
      </c>
      <c r="J83" t="s">
        <v>1044</v>
      </c>
    </row>
    <row r="84" spans="1:10" x14ac:dyDescent="0.35">
      <c r="A84" t="s">
        <v>665</v>
      </c>
      <c r="B84" t="s">
        <v>668</v>
      </c>
      <c r="C84" t="s">
        <v>505</v>
      </c>
      <c r="D84" t="s">
        <v>66</v>
      </c>
      <c r="E84" t="s">
        <v>67</v>
      </c>
      <c r="F84">
        <v>15</v>
      </c>
      <c r="G84" t="s">
        <v>95</v>
      </c>
      <c r="I84" t="s">
        <v>618</v>
      </c>
      <c r="J84" t="s">
        <v>1044</v>
      </c>
    </row>
    <row r="85" spans="1:10" x14ac:dyDescent="0.35">
      <c r="A85" t="s">
        <v>665</v>
      </c>
      <c r="B85" t="s">
        <v>668</v>
      </c>
      <c r="C85" t="s">
        <v>506</v>
      </c>
      <c r="D85" t="s">
        <v>68</v>
      </c>
      <c r="E85" t="s">
        <v>69</v>
      </c>
      <c r="F85">
        <v>25</v>
      </c>
      <c r="G85" t="s">
        <v>803</v>
      </c>
      <c r="I85" t="s">
        <v>605</v>
      </c>
      <c r="J85" t="s">
        <v>1044</v>
      </c>
    </row>
    <row r="86" spans="1:10" x14ac:dyDescent="0.35">
      <c r="A86" t="s">
        <v>665</v>
      </c>
      <c r="B86" t="s">
        <v>669</v>
      </c>
      <c r="C86" t="s">
        <v>507</v>
      </c>
      <c r="D86" t="s">
        <v>58</v>
      </c>
      <c r="E86" t="s">
        <v>59</v>
      </c>
      <c r="F86">
        <v>73</v>
      </c>
      <c r="G86" t="s">
        <v>804</v>
      </c>
      <c r="I86" t="s">
        <v>80</v>
      </c>
      <c r="J86" t="s">
        <v>1044</v>
      </c>
    </row>
    <row r="87" spans="1:10" x14ac:dyDescent="0.35">
      <c r="A87" t="s">
        <v>665</v>
      </c>
      <c r="B87" t="s">
        <v>668</v>
      </c>
      <c r="C87" t="s">
        <v>508</v>
      </c>
      <c r="D87" t="s">
        <v>86</v>
      </c>
      <c r="E87" t="s">
        <v>59</v>
      </c>
      <c r="F87">
        <v>73</v>
      </c>
      <c r="G87" t="s">
        <v>805</v>
      </c>
      <c r="H87" s="1" t="s">
        <v>689</v>
      </c>
      <c r="I87" t="s">
        <v>96</v>
      </c>
      <c r="J87" t="s">
        <v>1044</v>
      </c>
    </row>
    <row r="88" spans="1:10" x14ac:dyDescent="0.35">
      <c r="A88" t="s">
        <v>665</v>
      </c>
      <c r="B88" t="s">
        <v>669</v>
      </c>
      <c r="C88" t="s">
        <v>509</v>
      </c>
      <c r="D88" t="s">
        <v>56</v>
      </c>
      <c r="E88" t="s">
        <v>57</v>
      </c>
      <c r="F88">
        <v>41</v>
      </c>
      <c r="G88" t="s">
        <v>806</v>
      </c>
      <c r="I88" t="s">
        <v>619</v>
      </c>
      <c r="J88" t="s">
        <v>1044</v>
      </c>
    </row>
    <row r="89" spans="1:10" x14ac:dyDescent="0.35">
      <c r="A89" t="s">
        <v>665</v>
      </c>
      <c r="B89" t="s">
        <v>668</v>
      </c>
      <c r="C89" t="s">
        <v>510</v>
      </c>
      <c r="D89" t="s">
        <v>56</v>
      </c>
      <c r="E89" t="s">
        <v>57</v>
      </c>
      <c r="F89">
        <v>41</v>
      </c>
      <c r="G89" t="s">
        <v>807</v>
      </c>
      <c r="I89" t="s">
        <v>620</v>
      </c>
      <c r="J89" t="s">
        <v>1044</v>
      </c>
    </row>
    <row r="90" spans="1:10" x14ac:dyDescent="0.35">
      <c r="A90" t="s">
        <v>665</v>
      </c>
      <c r="B90" t="s">
        <v>668</v>
      </c>
      <c r="C90" t="s">
        <v>511</v>
      </c>
      <c r="D90" t="s">
        <v>87</v>
      </c>
      <c r="E90" t="s">
        <v>88</v>
      </c>
      <c r="F90">
        <v>17</v>
      </c>
      <c r="G90" t="s">
        <v>808</v>
      </c>
      <c r="I90" t="s">
        <v>621</v>
      </c>
      <c r="J90" t="s">
        <v>1044</v>
      </c>
    </row>
    <row r="91" spans="1:10" x14ac:dyDescent="0.35">
      <c r="A91" t="s">
        <v>665</v>
      </c>
      <c r="B91" t="s">
        <v>669</v>
      </c>
      <c r="C91" t="s">
        <v>512</v>
      </c>
      <c r="D91" t="s">
        <v>60</v>
      </c>
      <c r="E91" t="s">
        <v>61</v>
      </c>
      <c r="F91">
        <v>63</v>
      </c>
      <c r="G91" t="s">
        <v>809</v>
      </c>
      <c r="H91" s="1" t="s">
        <v>690</v>
      </c>
      <c r="I91" t="s">
        <v>622</v>
      </c>
      <c r="J91" t="s">
        <v>1044</v>
      </c>
    </row>
    <row r="92" spans="1:10" x14ac:dyDescent="0.35">
      <c r="A92" t="s">
        <v>665</v>
      </c>
      <c r="B92" t="s">
        <v>668</v>
      </c>
      <c r="C92" t="s">
        <v>513</v>
      </c>
      <c r="D92" t="s">
        <v>60</v>
      </c>
      <c r="E92" t="s">
        <v>61</v>
      </c>
      <c r="F92">
        <v>63</v>
      </c>
      <c r="G92" t="s">
        <v>810</v>
      </c>
      <c r="H92" s="1" t="s">
        <v>811</v>
      </c>
      <c r="I92" t="s">
        <v>622</v>
      </c>
      <c r="J92" t="s">
        <v>1044</v>
      </c>
    </row>
    <row r="93" spans="1:10" x14ac:dyDescent="0.35">
      <c r="A93" t="s">
        <v>665</v>
      </c>
      <c r="B93" t="s">
        <v>669</v>
      </c>
      <c r="C93" t="s">
        <v>514</v>
      </c>
      <c r="D93" t="s">
        <v>89</v>
      </c>
      <c r="E93" t="s">
        <v>90</v>
      </c>
      <c r="F93">
        <v>66</v>
      </c>
      <c r="G93" t="s">
        <v>812</v>
      </c>
      <c r="I93" t="s">
        <v>623</v>
      </c>
      <c r="J93" t="s">
        <v>1044</v>
      </c>
    </row>
    <row r="94" spans="1:10" x14ac:dyDescent="0.35">
      <c r="A94" t="s">
        <v>665</v>
      </c>
      <c r="B94" t="s">
        <v>669</v>
      </c>
      <c r="C94" t="s">
        <v>515</v>
      </c>
      <c r="D94" t="s">
        <v>64</v>
      </c>
      <c r="E94" t="s">
        <v>65</v>
      </c>
      <c r="F94">
        <v>52</v>
      </c>
      <c r="G94" t="s">
        <v>813</v>
      </c>
      <c r="I94" t="s">
        <v>624</v>
      </c>
      <c r="J94" t="s">
        <v>1044</v>
      </c>
    </row>
    <row r="95" spans="1:10" x14ac:dyDescent="0.35">
      <c r="A95" t="s">
        <v>665</v>
      </c>
      <c r="B95" t="s">
        <v>668</v>
      </c>
      <c r="C95" t="s">
        <v>516</v>
      </c>
      <c r="D95" t="s">
        <v>64</v>
      </c>
      <c r="E95" t="s">
        <v>65</v>
      </c>
      <c r="F95">
        <v>52</v>
      </c>
      <c r="G95" t="s">
        <v>814</v>
      </c>
      <c r="I95" t="s">
        <v>624</v>
      </c>
      <c r="J95" t="s">
        <v>1044</v>
      </c>
    </row>
    <row r="96" spans="1:10" x14ac:dyDescent="0.35">
      <c r="A96" t="s">
        <v>665</v>
      </c>
      <c r="B96" t="s">
        <v>668</v>
      </c>
      <c r="C96" t="s">
        <v>517</v>
      </c>
      <c r="D96" t="s">
        <v>54</v>
      </c>
      <c r="E96" t="s">
        <v>55</v>
      </c>
      <c r="F96">
        <v>76</v>
      </c>
      <c r="G96" t="s">
        <v>815</v>
      </c>
      <c r="I96" t="s">
        <v>625</v>
      </c>
      <c r="J96" t="s">
        <v>1044</v>
      </c>
    </row>
    <row r="97" spans="1:10" x14ac:dyDescent="0.35">
      <c r="A97" t="s">
        <v>665</v>
      </c>
      <c r="B97" t="s">
        <v>669</v>
      </c>
      <c r="C97" t="s">
        <v>518</v>
      </c>
      <c r="D97" t="s">
        <v>54</v>
      </c>
      <c r="E97" t="s">
        <v>55</v>
      </c>
      <c r="F97">
        <v>76</v>
      </c>
      <c r="G97" t="s">
        <v>816</v>
      </c>
      <c r="I97" t="s">
        <v>79</v>
      </c>
      <c r="J97" t="s">
        <v>1044</v>
      </c>
    </row>
    <row r="98" spans="1:10" x14ac:dyDescent="0.35">
      <c r="A98" t="s">
        <v>665</v>
      </c>
      <c r="B98" t="s">
        <v>668</v>
      </c>
      <c r="C98" t="s">
        <v>519</v>
      </c>
      <c r="D98" t="s">
        <v>91</v>
      </c>
      <c r="E98" t="s">
        <v>55</v>
      </c>
      <c r="F98">
        <v>76</v>
      </c>
      <c r="G98" t="s">
        <v>817</v>
      </c>
      <c r="H98" s="1" t="s">
        <v>691</v>
      </c>
      <c r="I98" t="s">
        <v>99</v>
      </c>
      <c r="J98" t="s">
        <v>1044</v>
      </c>
    </row>
    <row r="99" spans="1:10" x14ac:dyDescent="0.35">
      <c r="A99" t="s">
        <v>665</v>
      </c>
      <c r="B99" t="s">
        <v>668</v>
      </c>
      <c r="C99" t="s">
        <v>520</v>
      </c>
      <c r="D99" t="s">
        <v>62</v>
      </c>
      <c r="E99" t="s">
        <v>63</v>
      </c>
      <c r="F99">
        <v>19</v>
      </c>
      <c r="G99" t="s">
        <v>818</v>
      </c>
      <c r="I99" t="s">
        <v>413</v>
      </c>
      <c r="J99" t="s">
        <v>1044</v>
      </c>
    </row>
    <row r="100" spans="1:10" x14ac:dyDescent="0.35">
      <c r="A100" t="s">
        <v>665</v>
      </c>
      <c r="B100" t="s">
        <v>668</v>
      </c>
      <c r="C100" t="s">
        <v>521</v>
      </c>
      <c r="D100" t="s">
        <v>325</v>
      </c>
      <c r="E100" t="s">
        <v>297</v>
      </c>
      <c r="F100">
        <v>5</v>
      </c>
      <c r="G100" t="s">
        <v>571</v>
      </c>
      <c r="I100" t="s">
        <v>600</v>
      </c>
      <c r="J100" t="s">
        <v>1044</v>
      </c>
    </row>
    <row r="101" spans="1:10" x14ac:dyDescent="0.35">
      <c r="A101" t="s">
        <v>665</v>
      </c>
      <c r="B101" t="s">
        <v>668</v>
      </c>
      <c r="C101" t="s">
        <v>522</v>
      </c>
      <c r="D101" t="s">
        <v>346</v>
      </c>
      <c r="E101" t="s">
        <v>297</v>
      </c>
      <c r="F101">
        <v>5</v>
      </c>
      <c r="G101" t="s">
        <v>572</v>
      </c>
      <c r="H101" s="1" t="s">
        <v>819</v>
      </c>
      <c r="I101" t="s">
        <v>430</v>
      </c>
      <c r="J101" t="s">
        <v>1044</v>
      </c>
    </row>
    <row r="102" spans="1:10" x14ac:dyDescent="0.35">
      <c r="A102" t="s">
        <v>665</v>
      </c>
      <c r="B102" t="s">
        <v>668</v>
      </c>
      <c r="C102" t="s">
        <v>523</v>
      </c>
      <c r="D102" t="s">
        <v>296</v>
      </c>
      <c r="E102" t="s">
        <v>297</v>
      </c>
      <c r="F102">
        <v>5</v>
      </c>
      <c r="G102" t="s">
        <v>820</v>
      </c>
      <c r="H102" s="1" t="s">
        <v>692</v>
      </c>
      <c r="I102" t="s">
        <v>626</v>
      </c>
      <c r="J102" t="s">
        <v>1044</v>
      </c>
    </row>
    <row r="103" spans="1:10" x14ac:dyDescent="0.35">
      <c r="A103" t="s">
        <v>665</v>
      </c>
      <c r="B103" t="s">
        <v>669</v>
      </c>
      <c r="C103" t="s">
        <v>524</v>
      </c>
      <c r="D103" t="s">
        <v>296</v>
      </c>
      <c r="E103" t="s">
        <v>297</v>
      </c>
      <c r="F103">
        <v>5</v>
      </c>
      <c r="G103" t="s">
        <v>821</v>
      </c>
      <c r="I103" t="s">
        <v>627</v>
      </c>
      <c r="J103" t="s">
        <v>1044</v>
      </c>
    </row>
    <row r="104" spans="1:10" x14ac:dyDescent="0.35">
      <c r="A104" t="s">
        <v>665</v>
      </c>
      <c r="B104" t="s">
        <v>669</v>
      </c>
      <c r="C104" t="s">
        <v>525</v>
      </c>
      <c r="D104" t="s">
        <v>296</v>
      </c>
      <c r="E104" t="s">
        <v>297</v>
      </c>
      <c r="F104">
        <v>5</v>
      </c>
      <c r="G104" t="s">
        <v>573</v>
      </c>
      <c r="H104" s="1" t="s">
        <v>693</v>
      </c>
      <c r="I104" t="s">
        <v>628</v>
      </c>
      <c r="J104" t="s">
        <v>1044</v>
      </c>
    </row>
    <row r="105" spans="1:10" x14ac:dyDescent="0.35">
      <c r="A105" t="s">
        <v>665</v>
      </c>
      <c r="B105" t="s">
        <v>668</v>
      </c>
      <c r="C105" t="s">
        <v>526</v>
      </c>
      <c r="D105" t="s">
        <v>296</v>
      </c>
      <c r="E105" t="s">
        <v>297</v>
      </c>
      <c r="F105">
        <v>5</v>
      </c>
      <c r="G105" t="s">
        <v>574</v>
      </c>
      <c r="H105" s="1" t="s">
        <v>694</v>
      </c>
      <c r="I105" t="s">
        <v>385</v>
      </c>
      <c r="J105" t="s">
        <v>1044</v>
      </c>
    </row>
    <row r="106" spans="1:10" x14ac:dyDescent="0.35">
      <c r="A106" t="s">
        <v>665</v>
      </c>
      <c r="B106" t="s">
        <v>668</v>
      </c>
      <c r="C106" t="s">
        <v>527</v>
      </c>
      <c r="D106" t="s">
        <v>306</v>
      </c>
      <c r="E106" t="s">
        <v>297</v>
      </c>
      <c r="F106">
        <v>5</v>
      </c>
      <c r="G106" t="s">
        <v>575</v>
      </c>
      <c r="H106" s="1" t="s">
        <v>695</v>
      </c>
      <c r="I106" t="s">
        <v>427</v>
      </c>
      <c r="J106" t="s">
        <v>1044</v>
      </c>
    </row>
    <row r="107" spans="1:10" x14ac:dyDescent="0.35">
      <c r="A107" t="s">
        <v>665</v>
      </c>
      <c r="B107" t="s">
        <v>668</v>
      </c>
      <c r="C107" t="s">
        <v>528</v>
      </c>
      <c r="D107" t="s">
        <v>323</v>
      </c>
      <c r="E107" t="s">
        <v>297</v>
      </c>
      <c r="F107">
        <v>5</v>
      </c>
      <c r="G107" t="s">
        <v>576</v>
      </c>
      <c r="I107" t="s">
        <v>629</v>
      </c>
      <c r="J107" t="s">
        <v>1044</v>
      </c>
    </row>
    <row r="108" spans="1:10" x14ac:dyDescent="0.35">
      <c r="A108" t="s">
        <v>665</v>
      </c>
      <c r="B108" t="s">
        <v>668</v>
      </c>
      <c r="C108" t="s">
        <v>529</v>
      </c>
      <c r="D108" t="s">
        <v>323</v>
      </c>
      <c r="E108" t="s">
        <v>297</v>
      </c>
      <c r="F108">
        <v>5</v>
      </c>
      <c r="G108" t="s">
        <v>577</v>
      </c>
      <c r="H108" s="1" t="s">
        <v>696</v>
      </c>
      <c r="I108" t="s">
        <v>630</v>
      </c>
      <c r="J108" t="s">
        <v>1044</v>
      </c>
    </row>
    <row r="109" spans="1:10" x14ac:dyDescent="0.35">
      <c r="A109" t="s">
        <v>665</v>
      </c>
      <c r="B109" t="s">
        <v>669</v>
      </c>
      <c r="C109" t="s">
        <v>530</v>
      </c>
      <c r="D109" t="s">
        <v>312</v>
      </c>
      <c r="E109" t="s">
        <v>313</v>
      </c>
      <c r="F109">
        <v>27</v>
      </c>
      <c r="G109" t="s">
        <v>578</v>
      </c>
      <c r="I109" t="s">
        <v>451</v>
      </c>
      <c r="J109" t="s">
        <v>1044</v>
      </c>
    </row>
    <row r="110" spans="1:10" x14ac:dyDescent="0.35">
      <c r="A110" t="s">
        <v>665</v>
      </c>
      <c r="B110" t="s">
        <v>669</v>
      </c>
      <c r="C110" t="s">
        <v>531</v>
      </c>
      <c r="D110" t="s">
        <v>361</v>
      </c>
      <c r="E110" t="s">
        <v>362</v>
      </c>
      <c r="F110">
        <v>23</v>
      </c>
      <c r="G110" t="s">
        <v>556</v>
      </c>
      <c r="I110" t="s">
        <v>613</v>
      </c>
      <c r="J110" t="s">
        <v>1044</v>
      </c>
    </row>
    <row r="111" spans="1:10" x14ac:dyDescent="0.35">
      <c r="A111" t="s">
        <v>665</v>
      </c>
      <c r="B111" t="s">
        <v>668</v>
      </c>
      <c r="C111" t="s">
        <v>532</v>
      </c>
      <c r="D111" t="s">
        <v>317</v>
      </c>
      <c r="E111" t="s">
        <v>310</v>
      </c>
      <c r="F111">
        <v>8</v>
      </c>
      <c r="G111" t="s">
        <v>579</v>
      </c>
      <c r="H111" s="1" t="s">
        <v>822</v>
      </c>
      <c r="I111" t="s">
        <v>397</v>
      </c>
      <c r="J111" t="s">
        <v>1044</v>
      </c>
    </row>
    <row r="112" spans="1:10" x14ac:dyDescent="0.35">
      <c r="A112" t="s">
        <v>665</v>
      </c>
      <c r="B112" t="s">
        <v>668</v>
      </c>
      <c r="C112" t="s">
        <v>533</v>
      </c>
      <c r="D112" t="s">
        <v>309</v>
      </c>
      <c r="E112" t="s">
        <v>310</v>
      </c>
      <c r="F112">
        <v>8</v>
      </c>
      <c r="G112" t="s">
        <v>823</v>
      </c>
      <c r="H112" s="1" t="s">
        <v>697</v>
      </c>
      <c r="I112" t="s">
        <v>631</v>
      </c>
      <c r="J112" t="s">
        <v>1044</v>
      </c>
    </row>
    <row r="113" spans="1:10" x14ac:dyDescent="0.35">
      <c r="A113" t="s">
        <v>665</v>
      </c>
      <c r="B113" t="s">
        <v>669</v>
      </c>
      <c r="C113" t="s">
        <v>534</v>
      </c>
      <c r="D113" t="s">
        <v>309</v>
      </c>
      <c r="E113" t="s">
        <v>310</v>
      </c>
      <c r="F113">
        <v>8</v>
      </c>
      <c r="G113" t="s">
        <v>580</v>
      </c>
      <c r="I113" t="s">
        <v>448</v>
      </c>
      <c r="J113" t="s">
        <v>1044</v>
      </c>
    </row>
    <row r="114" spans="1:10" x14ac:dyDescent="0.35">
      <c r="A114" t="s">
        <v>665</v>
      </c>
      <c r="B114" t="s">
        <v>668</v>
      </c>
      <c r="C114" t="s">
        <v>535</v>
      </c>
      <c r="D114" t="s">
        <v>348</v>
      </c>
      <c r="E114" t="s">
        <v>349</v>
      </c>
      <c r="F114">
        <v>13</v>
      </c>
      <c r="G114" t="s">
        <v>581</v>
      </c>
      <c r="I114" t="s">
        <v>432</v>
      </c>
      <c r="J114" t="s">
        <v>1044</v>
      </c>
    </row>
    <row r="115" spans="1:10" x14ac:dyDescent="0.35">
      <c r="A115" t="s">
        <v>665</v>
      </c>
      <c r="B115" t="s">
        <v>669</v>
      </c>
      <c r="C115" t="s">
        <v>536</v>
      </c>
      <c r="D115" t="s">
        <v>348</v>
      </c>
      <c r="E115" t="s">
        <v>349</v>
      </c>
      <c r="F115">
        <v>13</v>
      </c>
      <c r="G115" t="s">
        <v>824</v>
      </c>
      <c r="I115" t="s">
        <v>457</v>
      </c>
      <c r="J115" t="s">
        <v>1044</v>
      </c>
    </row>
    <row r="116" spans="1:10" x14ac:dyDescent="0.35">
      <c r="A116" t="s">
        <v>665</v>
      </c>
      <c r="B116" t="s">
        <v>669</v>
      </c>
      <c r="C116" t="s">
        <v>537</v>
      </c>
      <c r="D116" t="s">
        <v>318</v>
      </c>
      <c r="E116" t="s">
        <v>319</v>
      </c>
      <c r="F116">
        <v>47</v>
      </c>
      <c r="G116" t="s">
        <v>582</v>
      </c>
      <c r="J116" t="s">
        <v>1044</v>
      </c>
    </row>
    <row r="117" spans="1:10" x14ac:dyDescent="0.35">
      <c r="A117" t="s">
        <v>665</v>
      </c>
      <c r="B117" t="s">
        <v>668</v>
      </c>
      <c r="C117" t="s">
        <v>538</v>
      </c>
      <c r="D117" t="s">
        <v>318</v>
      </c>
      <c r="E117" t="s">
        <v>319</v>
      </c>
      <c r="F117">
        <v>47</v>
      </c>
      <c r="G117" t="s">
        <v>583</v>
      </c>
      <c r="I117" t="s">
        <v>632</v>
      </c>
      <c r="J117" t="s">
        <v>1044</v>
      </c>
    </row>
    <row r="118" spans="1:10" x14ac:dyDescent="0.35">
      <c r="A118" t="s">
        <v>665</v>
      </c>
      <c r="B118" t="s">
        <v>668</v>
      </c>
      <c r="C118" t="s">
        <v>539</v>
      </c>
      <c r="D118" t="s">
        <v>302</v>
      </c>
      <c r="E118" t="s">
        <v>303</v>
      </c>
      <c r="F118">
        <v>20</v>
      </c>
      <c r="G118" t="s">
        <v>584</v>
      </c>
      <c r="H118" s="1" t="s">
        <v>825</v>
      </c>
      <c r="I118" t="s">
        <v>391</v>
      </c>
      <c r="J118" t="s">
        <v>1044</v>
      </c>
    </row>
    <row r="119" spans="1:10" x14ac:dyDescent="0.35">
      <c r="A119" t="s">
        <v>665</v>
      </c>
      <c r="B119" t="s">
        <v>669</v>
      </c>
      <c r="C119" t="s">
        <v>540</v>
      </c>
      <c r="D119" t="s">
        <v>302</v>
      </c>
      <c r="E119" t="s">
        <v>303</v>
      </c>
      <c r="F119">
        <v>20</v>
      </c>
      <c r="G119" t="s">
        <v>585</v>
      </c>
      <c r="I119" t="s">
        <v>453</v>
      </c>
      <c r="J119" t="s">
        <v>1044</v>
      </c>
    </row>
    <row r="120" spans="1:10" x14ac:dyDescent="0.35">
      <c r="A120" t="s">
        <v>665</v>
      </c>
      <c r="B120" t="s">
        <v>669</v>
      </c>
      <c r="C120" t="s">
        <v>541</v>
      </c>
      <c r="D120" t="s">
        <v>320</v>
      </c>
      <c r="E120" t="s">
        <v>321</v>
      </c>
      <c r="F120">
        <v>44</v>
      </c>
      <c r="G120" t="s">
        <v>826</v>
      </c>
      <c r="I120" t="s">
        <v>459</v>
      </c>
      <c r="J120" t="s">
        <v>1044</v>
      </c>
    </row>
    <row r="121" spans="1:10" x14ac:dyDescent="0.35">
      <c r="A121" t="s">
        <v>665</v>
      </c>
      <c r="B121" t="s">
        <v>669</v>
      </c>
      <c r="C121" t="s">
        <v>542</v>
      </c>
      <c r="D121" t="s">
        <v>363</v>
      </c>
      <c r="E121" t="s">
        <v>351</v>
      </c>
      <c r="F121">
        <v>70</v>
      </c>
      <c r="G121" t="s">
        <v>586</v>
      </c>
      <c r="I121" t="s">
        <v>633</v>
      </c>
      <c r="J121" t="s">
        <v>1044</v>
      </c>
    </row>
    <row r="122" spans="1:10" x14ac:dyDescent="0.35">
      <c r="A122" t="s">
        <v>665</v>
      </c>
      <c r="B122" t="s">
        <v>669</v>
      </c>
      <c r="C122" t="s">
        <v>543</v>
      </c>
      <c r="D122" t="s">
        <v>304</v>
      </c>
      <c r="E122" t="s">
        <v>305</v>
      </c>
      <c r="F122">
        <v>54</v>
      </c>
      <c r="G122" t="s">
        <v>827</v>
      </c>
      <c r="I122" t="s">
        <v>454</v>
      </c>
      <c r="J122" t="s">
        <v>1044</v>
      </c>
    </row>
    <row r="123" spans="1:10" x14ac:dyDescent="0.35">
      <c r="A123" t="s">
        <v>665</v>
      </c>
      <c r="B123" t="s">
        <v>668</v>
      </c>
      <c r="C123" t="s">
        <v>544</v>
      </c>
      <c r="D123" t="s">
        <v>304</v>
      </c>
      <c r="E123" t="s">
        <v>305</v>
      </c>
      <c r="F123">
        <v>54</v>
      </c>
      <c r="G123" t="s">
        <v>587</v>
      </c>
      <c r="H123" s="1" t="s">
        <v>828</v>
      </c>
      <c r="I123" t="s">
        <v>634</v>
      </c>
      <c r="J123" t="s">
        <v>1044</v>
      </c>
    </row>
    <row r="124" spans="1:10" x14ac:dyDescent="0.35">
      <c r="A124" t="s">
        <v>665</v>
      </c>
      <c r="B124" t="s">
        <v>668</v>
      </c>
      <c r="C124" t="s">
        <v>545</v>
      </c>
      <c r="D124" t="s">
        <v>326</v>
      </c>
      <c r="E124" t="s">
        <v>305</v>
      </c>
      <c r="F124">
        <v>54</v>
      </c>
      <c r="G124" t="s">
        <v>588</v>
      </c>
      <c r="H124" s="1" t="s">
        <v>829</v>
      </c>
      <c r="I124" t="s">
        <v>403</v>
      </c>
      <c r="J124" t="s">
        <v>1044</v>
      </c>
    </row>
    <row r="125" spans="1:10" x14ac:dyDescent="0.35">
      <c r="A125" t="s">
        <v>665</v>
      </c>
      <c r="B125" t="s">
        <v>668</v>
      </c>
      <c r="C125" t="s">
        <v>546</v>
      </c>
      <c r="D125" t="s">
        <v>294</v>
      </c>
      <c r="E125" t="s">
        <v>295</v>
      </c>
      <c r="F125">
        <v>68</v>
      </c>
      <c r="G125" t="s">
        <v>589</v>
      </c>
      <c r="I125" t="s">
        <v>635</v>
      </c>
      <c r="J125" t="s">
        <v>1044</v>
      </c>
    </row>
    <row r="126" spans="1:10" x14ac:dyDescent="0.35">
      <c r="A126" t="s">
        <v>665</v>
      </c>
      <c r="B126" t="s">
        <v>669</v>
      </c>
      <c r="C126" t="s">
        <v>547</v>
      </c>
      <c r="D126" t="s">
        <v>294</v>
      </c>
      <c r="E126" t="s">
        <v>295</v>
      </c>
      <c r="F126">
        <v>68</v>
      </c>
      <c r="G126" t="s">
        <v>590</v>
      </c>
      <c r="H126" s="1" t="s">
        <v>830</v>
      </c>
      <c r="I126" t="s">
        <v>636</v>
      </c>
      <c r="J126" t="s">
        <v>1044</v>
      </c>
    </row>
    <row r="127" spans="1:10" x14ac:dyDescent="0.35">
      <c r="A127" t="s">
        <v>665</v>
      </c>
      <c r="B127" t="s">
        <v>668</v>
      </c>
      <c r="C127" t="s">
        <v>100</v>
      </c>
      <c r="D127" t="s">
        <v>672</v>
      </c>
      <c r="E127" t="s">
        <v>672</v>
      </c>
      <c r="F127">
        <v>11</v>
      </c>
      <c r="G127" t="s">
        <v>831</v>
      </c>
      <c r="H127" s="1" t="s">
        <v>832</v>
      </c>
      <c r="I127" t="s">
        <v>1046</v>
      </c>
      <c r="J127" t="s">
        <v>1043</v>
      </c>
    </row>
    <row r="128" spans="1:10" x14ac:dyDescent="0.35">
      <c r="A128" t="s">
        <v>665</v>
      </c>
      <c r="B128" t="s">
        <v>668</v>
      </c>
      <c r="C128" t="s">
        <v>101</v>
      </c>
      <c r="D128" t="s">
        <v>672</v>
      </c>
      <c r="E128" t="s">
        <v>672</v>
      </c>
      <c r="F128">
        <v>11</v>
      </c>
      <c r="G128" t="s">
        <v>3</v>
      </c>
      <c r="I128" t="s">
        <v>1046</v>
      </c>
      <c r="J128" t="s">
        <v>1043</v>
      </c>
    </row>
    <row r="129" spans="1:10" x14ac:dyDescent="0.35">
      <c r="A129" t="s">
        <v>665</v>
      </c>
      <c r="B129" t="s">
        <v>668</v>
      </c>
      <c r="C129" t="s">
        <v>102</v>
      </c>
      <c r="D129" t="s">
        <v>672</v>
      </c>
      <c r="E129" t="s">
        <v>672</v>
      </c>
      <c r="F129">
        <v>11</v>
      </c>
      <c r="G129" t="s">
        <v>833</v>
      </c>
      <c r="H129" s="1" t="s">
        <v>834</v>
      </c>
      <c r="I129" t="s">
        <v>1046</v>
      </c>
      <c r="J129" t="s">
        <v>1043</v>
      </c>
    </row>
    <row r="130" spans="1:10" x14ac:dyDescent="0.35">
      <c r="A130" t="s">
        <v>665</v>
      </c>
      <c r="B130" t="s">
        <v>668</v>
      </c>
      <c r="C130" t="s">
        <v>103</v>
      </c>
      <c r="D130" t="s">
        <v>672</v>
      </c>
      <c r="E130" t="s">
        <v>672</v>
      </c>
      <c r="F130">
        <v>11</v>
      </c>
      <c r="G130" t="s">
        <v>835</v>
      </c>
      <c r="H130" s="1" t="s">
        <v>698</v>
      </c>
      <c r="I130" t="s">
        <v>1046</v>
      </c>
      <c r="J130" t="s">
        <v>1043</v>
      </c>
    </row>
    <row r="131" spans="1:10" x14ac:dyDescent="0.35">
      <c r="A131" t="s">
        <v>665</v>
      </c>
      <c r="B131" t="s">
        <v>668</v>
      </c>
      <c r="C131" t="s">
        <v>104</v>
      </c>
      <c r="D131" t="s">
        <v>672</v>
      </c>
      <c r="E131" t="s">
        <v>672</v>
      </c>
      <c r="F131">
        <v>11</v>
      </c>
      <c r="G131" t="s">
        <v>836</v>
      </c>
      <c r="H131" s="1" t="s">
        <v>699</v>
      </c>
      <c r="I131" t="s">
        <v>1046</v>
      </c>
      <c r="J131" t="s">
        <v>1043</v>
      </c>
    </row>
    <row r="132" spans="1:10" x14ac:dyDescent="0.35">
      <c r="A132" t="s">
        <v>665</v>
      </c>
      <c r="B132" t="s">
        <v>668</v>
      </c>
      <c r="C132" t="s">
        <v>105</v>
      </c>
      <c r="D132" t="s">
        <v>294</v>
      </c>
      <c r="E132" t="s">
        <v>295</v>
      </c>
      <c r="F132">
        <v>68</v>
      </c>
      <c r="G132" t="s">
        <v>837</v>
      </c>
      <c r="H132" s="1" t="s">
        <v>700</v>
      </c>
      <c r="I132" t="s">
        <v>636</v>
      </c>
      <c r="J132" t="s">
        <v>1044</v>
      </c>
    </row>
    <row r="133" spans="1:10" x14ac:dyDescent="0.35">
      <c r="A133" t="s">
        <v>665</v>
      </c>
      <c r="B133" t="s">
        <v>668</v>
      </c>
      <c r="C133" t="s">
        <v>106</v>
      </c>
      <c r="D133" t="s">
        <v>54</v>
      </c>
      <c r="E133" t="s">
        <v>55</v>
      </c>
      <c r="F133">
        <v>76</v>
      </c>
      <c r="G133" t="s">
        <v>838</v>
      </c>
      <c r="H133" s="1" t="s">
        <v>701</v>
      </c>
      <c r="I133" t="s">
        <v>74</v>
      </c>
      <c r="J133" t="s">
        <v>1044</v>
      </c>
    </row>
    <row r="134" spans="1:10" x14ac:dyDescent="0.35">
      <c r="A134" t="s">
        <v>665</v>
      </c>
      <c r="B134" t="s">
        <v>668</v>
      </c>
      <c r="C134" t="s">
        <v>107</v>
      </c>
      <c r="D134" t="s">
        <v>672</v>
      </c>
      <c r="E134" t="s">
        <v>672</v>
      </c>
      <c r="F134">
        <v>11</v>
      </c>
      <c r="G134" t="s">
        <v>839</v>
      </c>
      <c r="H134" s="1" t="s">
        <v>840</v>
      </c>
      <c r="I134" t="s">
        <v>1046</v>
      </c>
      <c r="J134" t="s">
        <v>1043</v>
      </c>
    </row>
    <row r="135" spans="1:10" x14ac:dyDescent="0.35">
      <c r="A135" t="s">
        <v>665</v>
      </c>
      <c r="B135" t="s">
        <v>668</v>
      </c>
      <c r="C135" t="s">
        <v>108</v>
      </c>
      <c r="D135" t="s">
        <v>58</v>
      </c>
      <c r="E135" t="s">
        <v>59</v>
      </c>
      <c r="F135">
        <v>73</v>
      </c>
      <c r="G135" t="s">
        <v>841</v>
      </c>
      <c r="I135" t="s">
        <v>380</v>
      </c>
      <c r="J135" t="s">
        <v>1044</v>
      </c>
    </row>
    <row r="136" spans="1:10" x14ac:dyDescent="0.35">
      <c r="A136" t="s">
        <v>665</v>
      </c>
      <c r="B136" t="s">
        <v>668</v>
      </c>
      <c r="C136" t="s">
        <v>109</v>
      </c>
      <c r="D136" t="s">
        <v>296</v>
      </c>
      <c r="E136" t="s">
        <v>297</v>
      </c>
      <c r="F136">
        <v>5</v>
      </c>
      <c r="G136" t="s">
        <v>842</v>
      </c>
      <c r="H136" s="1" t="s">
        <v>678</v>
      </c>
      <c r="I136" t="s">
        <v>381</v>
      </c>
      <c r="J136" t="s">
        <v>1044</v>
      </c>
    </row>
    <row r="137" spans="1:10" x14ac:dyDescent="0.35">
      <c r="A137" t="s">
        <v>665</v>
      </c>
      <c r="B137" t="s">
        <v>668</v>
      </c>
      <c r="C137" t="s">
        <v>548</v>
      </c>
      <c r="D137" t="s">
        <v>302</v>
      </c>
      <c r="E137" t="s">
        <v>303</v>
      </c>
      <c r="F137">
        <v>20</v>
      </c>
      <c r="G137" t="s">
        <v>843</v>
      </c>
      <c r="H137" s="1" t="s">
        <v>679</v>
      </c>
      <c r="I137" t="s">
        <v>602</v>
      </c>
      <c r="J137" t="s">
        <v>1044</v>
      </c>
    </row>
    <row r="138" spans="1:10" x14ac:dyDescent="0.35">
      <c r="A138" t="s">
        <v>665</v>
      </c>
      <c r="B138" t="s">
        <v>668</v>
      </c>
      <c r="C138" t="s">
        <v>110</v>
      </c>
      <c r="D138" t="s">
        <v>298</v>
      </c>
      <c r="E138" t="s">
        <v>299</v>
      </c>
      <c r="F138">
        <v>85</v>
      </c>
      <c r="G138" t="s">
        <v>844</v>
      </c>
      <c r="H138" s="1" t="s">
        <v>702</v>
      </c>
      <c r="I138" t="s">
        <v>382</v>
      </c>
      <c r="J138" t="s">
        <v>1044</v>
      </c>
    </row>
    <row r="139" spans="1:10" x14ac:dyDescent="0.35">
      <c r="A139" t="s">
        <v>665</v>
      </c>
      <c r="B139" t="s">
        <v>668</v>
      </c>
      <c r="C139" t="s">
        <v>111</v>
      </c>
      <c r="D139" t="s">
        <v>300</v>
      </c>
      <c r="E139" t="s">
        <v>301</v>
      </c>
      <c r="F139">
        <v>18</v>
      </c>
      <c r="G139" t="s">
        <v>845</v>
      </c>
      <c r="I139" t="s">
        <v>383</v>
      </c>
      <c r="J139" t="s">
        <v>1044</v>
      </c>
    </row>
    <row r="140" spans="1:10" x14ac:dyDescent="0.35">
      <c r="A140" t="s">
        <v>665</v>
      </c>
      <c r="B140" t="s">
        <v>668</v>
      </c>
      <c r="C140" t="s">
        <v>112</v>
      </c>
      <c r="D140" t="s">
        <v>302</v>
      </c>
      <c r="E140" t="s">
        <v>303</v>
      </c>
      <c r="F140">
        <v>20</v>
      </c>
      <c r="G140" t="s">
        <v>846</v>
      </c>
      <c r="H140" s="1" t="s">
        <v>703</v>
      </c>
      <c r="I140" t="s">
        <v>384</v>
      </c>
      <c r="J140" t="s">
        <v>1044</v>
      </c>
    </row>
    <row r="141" spans="1:10" x14ac:dyDescent="0.35">
      <c r="A141" t="s">
        <v>665</v>
      </c>
      <c r="B141" t="s">
        <v>668</v>
      </c>
      <c r="C141" t="s">
        <v>113</v>
      </c>
      <c r="D141" t="s">
        <v>348</v>
      </c>
      <c r="E141" t="s">
        <v>349</v>
      </c>
      <c r="F141">
        <v>13</v>
      </c>
      <c r="G141" t="s">
        <v>847</v>
      </c>
      <c r="I141" t="s">
        <v>601</v>
      </c>
      <c r="J141" t="s">
        <v>1044</v>
      </c>
    </row>
    <row r="142" spans="1:10" x14ac:dyDescent="0.35">
      <c r="A142" t="s">
        <v>665</v>
      </c>
      <c r="B142" t="s">
        <v>668</v>
      </c>
      <c r="C142" t="s">
        <v>114</v>
      </c>
      <c r="D142" t="s">
        <v>300</v>
      </c>
      <c r="E142" t="s">
        <v>301</v>
      </c>
      <c r="F142">
        <v>18</v>
      </c>
      <c r="G142" t="s">
        <v>848</v>
      </c>
      <c r="I142" t="s">
        <v>386</v>
      </c>
      <c r="J142" t="s">
        <v>1044</v>
      </c>
    </row>
    <row r="143" spans="1:10" x14ac:dyDescent="0.35">
      <c r="A143" t="s">
        <v>665</v>
      </c>
      <c r="B143" t="s">
        <v>668</v>
      </c>
      <c r="C143" t="s">
        <v>115</v>
      </c>
      <c r="D143" t="s">
        <v>294</v>
      </c>
      <c r="E143" t="s">
        <v>295</v>
      </c>
      <c r="F143">
        <v>68</v>
      </c>
      <c r="G143" t="s">
        <v>366</v>
      </c>
      <c r="I143" t="s">
        <v>616</v>
      </c>
      <c r="J143" t="s">
        <v>1044</v>
      </c>
    </row>
    <row r="144" spans="1:10" x14ac:dyDescent="0.35">
      <c r="A144" t="s">
        <v>665</v>
      </c>
      <c r="B144" t="s">
        <v>668</v>
      </c>
      <c r="C144" t="s">
        <v>116</v>
      </c>
      <c r="D144" t="s">
        <v>304</v>
      </c>
      <c r="E144" t="s">
        <v>305</v>
      </c>
      <c r="F144">
        <v>54</v>
      </c>
      <c r="G144" t="s">
        <v>4</v>
      </c>
      <c r="H144" s="1" t="s">
        <v>849</v>
      </c>
      <c r="I144" t="s">
        <v>387</v>
      </c>
      <c r="J144" t="s">
        <v>1044</v>
      </c>
    </row>
    <row r="145" spans="1:10" x14ac:dyDescent="0.35">
      <c r="A145" t="s">
        <v>665</v>
      </c>
      <c r="B145" t="s">
        <v>668</v>
      </c>
      <c r="C145" t="s">
        <v>117</v>
      </c>
      <c r="D145" t="s">
        <v>58</v>
      </c>
      <c r="E145" t="s">
        <v>59</v>
      </c>
      <c r="F145">
        <v>73</v>
      </c>
      <c r="G145" t="s">
        <v>850</v>
      </c>
      <c r="H145" s="1" t="s">
        <v>1040</v>
      </c>
      <c r="I145" t="s">
        <v>388</v>
      </c>
      <c r="J145" t="s">
        <v>1044</v>
      </c>
    </row>
    <row r="146" spans="1:10" x14ac:dyDescent="0.35">
      <c r="A146" t="s">
        <v>665</v>
      </c>
      <c r="B146" t="s">
        <v>668</v>
      </c>
      <c r="C146" t="s">
        <v>118</v>
      </c>
      <c r="D146" t="s">
        <v>296</v>
      </c>
      <c r="E146" t="s">
        <v>297</v>
      </c>
      <c r="F146">
        <v>5</v>
      </c>
      <c r="G146" t="s">
        <v>5</v>
      </c>
      <c r="I146" t="s">
        <v>611</v>
      </c>
      <c r="J146" t="s">
        <v>1044</v>
      </c>
    </row>
    <row r="147" spans="1:10" x14ac:dyDescent="0.35">
      <c r="A147" t="s">
        <v>665</v>
      </c>
      <c r="B147" t="s">
        <v>668</v>
      </c>
      <c r="C147" t="s">
        <v>119</v>
      </c>
      <c r="D147" t="s">
        <v>307</v>
      </c>
      <c r="E147" t="s">
        <v>308</v>
      </c>
      <c r="F147">
        <v>50</v>
      </c>
      <c r="G147" t="s">
        <v>851</v>
      </c>
      <c r="H147" s="1" t="s">
        <v>704</v>
      </c>
      <c r="I147" t="s">
        <v>389</v>
      </c>
      <c r="J147" t="s">
        <v>1044</v>
      </c>
    </row>
    <row r="148" spans="1:10" x14ac:dyDescent="0.35">
      <c r="A148" t="s">
        <v>665</v>
      </c>
      <c r="B148" t="s">
        <v>668</v>
      </c>
      <c r="C148" t="s">
        <v>120</v>
      </c>
      <c r="D148" t="s">
        <v>309</v>
      </c>
      <c r="E148" t="s">
        <v>310</v>
      </c>
      <c r="F148">
        <v>8</v>
      </c>
      <c r="G148" t="s">
        <v>852</v>
      </c>
      <c r="I148" t="s">
        <v>390</v>
      </c>
      <c r="J148" t="s">
        <v>1044</v>
      </c>
    </row>
    <row r="149" spans="1:10" x14ac:dyDescent="0.35">
      <c r="A149" t="s">
        <v>665</v>
      </c>
      <c r="B149" t="s">
        <v>668</v>
      </c>
      <c r="C149" t="s">
        <v>121</v>
      </c>
      <c r="D149" t="s">
        <v>66</v>
      </c>
      <c r="E149" t="s">
        <v>67</v>
      </c>
      <c r="F149">
        <v>15</v>
      </c>
      <c r="G149" t="s">
        <v>6</v>
      </c>
      <c r="J149" t="s">
        <v>1044</v>
      </c>
    </row>
    <row r="150" spans="1:10" x14ac:dyDescent="0.35">
      <c r="A150" t="s">
        <v>665</v>
      </c>
      <c r="B150" t="s">
        <v>668</v>
      </c>
      <c r="C150" t="s">
        <v>122</v>
      </c>
      <c r="D150" t="s">
        <v>294</v>
      </c>
      <c r="E150" t="s">
        <v>295</v>
      </c>
      <c r="F150">
        <v>68</v>
      </c>
      <c r="G150" t="s">
        <v>853</v>
      </c>
      <c r="H150" s="1" t="s">
        <v>705</v>
      </c>
      <c r="I150" t="s">
        <v>636</v>
      </c>
      <c r="J150" t="s">
        <v>1044</v>
      </c>
    </row>
    <row r="151" spans="1:10" x14ac:dyDescent="0.35">
      <c r="A151" t="s">
        <v>665</v>
      </c>
      <c r="B151" t="s">
        <v>668</v>
      </c>
      <c r="C151" t="s">
        <v>123</v>
      </c>
      <c r="D151" t="s">
        <v>672</v>
      </c>
      <c r="E151" t="s">
        <v>672</v>
      </c>
      <c r="F151">
        <v>11</v>
      </c>
      <c r="G151" t="s">
        <v>367</v>
      </c>
      <c r="I151" t="s">
        <v>1046</v>
      </c>
      <c r="J151" t="s">
        <v>1043</v>
      </c>
    </row>
    <row r="152" spans="1:10" x14ac:dyDescent="0.35">
      <c r="A152" t="s">
        <v>665</v>
      </c>
      <c r="B152" t="s">
        <v>668</v>
      </c>
      <c r="C152" t="s">
        <v>124</v>
      </c>
      <c r="D152" t="s">
        <v>672</v>
      </c>
      <c r="E152" t="s">
        <v>672</v>
      </c>
      <c r="F152">
        <v>11</v>
      </c>
      <c r="G152" t="s">
        <v>854</v>
      </c>
      <c r="H152" s="1" t="s">
        <v>706</v>
      </c>
      <c r="I152" t="s">
        <v>1046</v>
      </c>
      <c r="J152" t="s">
        <v>1043</v>
      </c>
    </row>
    <row r="153" spans="1:10" x14ac:dyDescent="0.35">
      <c r="A153" t="s">
        <v>665</v>
      </c>
      <c r="B153" t="s">
        <v>668</v>
      </c>
      <c r="C153" t="s">
        <v>125</v>
      </c>
      <c r="D153" t="s">
        <v>672</v>
      </c>
      <c r="E153" t="s">
        <v>672</v>
      </c>
      <c r="F153">
        <v>11</v>
      </c>
      <c r="G153" t="s">
        <v>855</v>
      </c>
      <c r="H153" s="1" t="s">
        <v>707</v>
      </c>
      <c r="I153" t="s">
        <v>1046</v>
      </c>
      <c r="J153" t="s">
        <v>1043</v>
      </c>
    </row>
    <row r="154" spans="1:10" x14ac:dyDescent="0.35">
      <c r="A154" t="s">
        <v>665</v>
      </c>
      <c r="B154" t="s">
        <v>668</v>
      </c>
      <c r="C154" t="s">
        <v>126</v>
      </c>
      <c r="D154" t="s">
        <v>311</v>
      </c>
      <c r="E154" t="s">
        <v>67</v>
      </c>
      <c r="F154">
        <v>15</v>
      </c>
      <c r="G154" t="s">
        <v>856</v>
      </c>
      <c r="H154" s="1" t="s">
        <v>708</v>
      </c>
      <c r="I154" t="s">
        <v>637</v>
      </c>
      <c r="J154" t="s">
        <v>1044</v>
      </c>
    </row>
    <row r="155" spans="1:10" x14ac:dyDescent="0.35">
      <c r="A155" t="s">
        <v>665</v>
      </c>
      <c r="B155" t="s">
        <v>668</v>
      </c>
      <c r="C155" t="s">
        <v>127</v>
      </c>
      <c r="D155" t="s">
        <v>302</v>
      </c>
      <c r="E155" t="s">
        <v>303</v>
      </c>
      <c r="F155">
        <v>20</v>
      </c>
      <c r="G155" t="s">
        <v>857</v>
      </c>
      <c r="H155" s="1" t="s">
        <v>709</v>
      </c>
      <c r="I155" t="s">
        <v>391</v>
      </c>
      <c r="J155" t="s">
        <v>1044</v>
      </c>
    </row>
    <row r="156" spans="1:10" x14ac:dyDescent="0.35">
      <c r="A156" t="s">
        <v>665</v>
      </c>
      <c r="B156" t="s">
        <v>668</v>
      </c>
      <c r="C156" t="s">
        <v>128</v>
      </c>
      <c r="D156" t="s">
        <v>312</v>
      </c>
      <c r="E156" t="s">
        <v>313</v>
      </c>
      <c r="F156">
        <v>27</v>
      </c>
      <c r="G156" t="s">
        <v>368</v>
      </c>
      <c r="I156" t="s">
        <v>392</v>
      </c>
      <c r="J156" t="s">
        <v>1044</v>
      </c>
    </row>
    <row r="157" spans="1:10" x14ac:dyDescent="0.35">
      <c r="A157" t="s">
        <v>665</v>
      </c>
      <c r="B157" t="s">
        <v>668</v>
      </c>
      <c r="C157" t="s">
        <v>129</v>
      </c>
      <c r="D157" t="s">
        <v>314</v>
      </c>
      <c r="E157" t="s">
        <v>308</v>
      </c>
      <c r="F157">
        <v>50</v>
      </c>
      <c r="G157" t="s">
        <v>858</v>
      </c>
      <c r="H157" s="1" t="s">
        <v>859</v>
      </c>
      <c r="I157" t="s">
        <v>638</v>
      </c>
      <c r="J157" t="s">
        <v>1044</v>
      </c>
    </row>
    <row r="158" spans="1:10" x14ac:dyDescent="0.35">
      <c r="A158" t="s">
        <v>665</v>
      </c>
      <c r="B158" t="s">
        <v>668</v>
      </c>
      <c r="C158" t="s">
        <v>130</v>
      </c>
      <c r="D158" t="s">
        <v>64</v>
      </c>
      <c r="E158" t="s">
        <v>65</v>
      </c>
      <c r="F158">
        <v>52</v>
      </c>
      <c r="G158" t="s">
        <v>860</v>
      </c>
      <c r="H158" s="1" t="s">
        <v>861</v>
      </c>
      <c r="I158" t="s">
        <v>393</v>
      </c>
      <c r="J158" t="s">
        <v>1044</v>
      </c>
    </row>
    <row r="159" spans="1:10" x14ac:dyDescent="0.35">
      <c r="A159" t="s">
        <v>665</v>
      </c>
      <c r="B159" t="s">
        <v>668</v>
      </c>
      <c r="C159" t="s">
        <v>131</v>
      </c>
      <c r="D159" t="s">
        <v>315</v>
      </c>
      <c r="E159" t="s">
        <v>316</v>
      </c>
      <c r="F159">
        <v>91</v>
      </c>
      <c r="G159" t="s">
        <v>862</v>
      </c>
      <c r="H159" s="1" t="s">
        <v>710</v>
      </c>
      <c r="I159" t="s">
        <v>394</v>
      </c>
      <c r="J159" t="s">
        <v>1044</v>
      </c>
    </row>
    <row r="160" spans="1:10" x14ac:dyDescent="0.35">
      <c r="A160" t="s">
        <v>665</v>
      </c>
      <c r="B160" t="s">
        <v>668</v>
      </c>
      <c r="C160" t="s">
        <v>132</v>
      </c>
      <c r="D160" t="s">
        <v>62</v>
      </c>
      <c r="E160" t="s">
        <v>63</v>
      </c>
      <c r="F160">
        <v>19</v>
      </c>
      <c r="G160" t="s">
        <v>863</v>
      </c>
      <c r="I160" t="s">
        <v>77</v>
      </c>
      <c r="J160" t="s">
        <v>1044</v>
      </c>
    </row>
    <row r="161" spans="1:10" x14ac:dyDescent="0.35">
      <c r="A161" t="s">
        <v>665</v>
      </c>
      <c r="B161" t="s">
        <v>668</v>
      </c>
      <c r="C161" t="s">
        <v>133</v>
      </c>
      <c r="D161" t="s">
        <v>298</v>
      </c>
      <c r="E161" t="s">
        <v>299</v>
      </c>
      <c r="F161">
        <v>85</v>
      </c>
      <c r="G161" t="s">
        <v>864</v>
      </c>
      <c r="H161" s="1" t="s">
        <v>711</v>
      </c>
      <c r="I161" t="s">
        <v>395</v>
      </c>
      <c r="J161" t="s">
        <v>1044</v>
      </c>
    </row>
    <row r="162" spans="1:10" x14ac:dyDescent="0.35">
      <c r="A162" t="s">
        <v>665</v>
      </c>
      <c r="B162" t="s">
        <v>668</v>
      </c>
      <c r="C162" t="s">
        <v>134</v>
      </c>
      <c r="D162" t="s">
        <v>91</v>
      </c>
      <c r="E162" t="s">
        <v>55</v>
      </c>
      <c r="F162">
        <v>76</v>
      </c>
      <c r="G162" t="s">
        <v>865</v>
      </c>
      <c r="H162" s="1" t="s">
        <v>691</v>
      </c>
      <c r="I162" t="s">
        <v>99</v>
      </c>
      <c r="J162" t="s">
        <v>1044</v>
      </c>
    </row>
    <row r="163" spans="1:10" x14ac:dyDescent="0.35">
      <c r="A163" t="s">
        <v>665</v>
      </c>
      <c r="B163" t="s">
        <v>668</v>
      </c>
      <c r="C163" t="s">
        <v>135</v>
      </c>
      <c r="D163" t="s">
        <v>307</v>
      </c>
      <c r="E163" t="s">
        <v>308</v>
      </c>
      <c r="F163">
        <v>50</v>
      </c>
      <c r="G163" t="s">
        <v>866</v>
      </c>
      <c r="H163" s="1" t="s">
        <v>712</v>
      </c>
      <c r="I163" t="s">
        <v>396</v>
      </c>
      <c r="J163" t="s">
        <v>1044</v>
      </c>
    </row>
    <row r="164" spans="1:10" x14ac:dyDescent="0.35">
      <c r="A164" t="s">
        <v>665</v>
      </c>
      <c r="B164" t="s">
        <v>668</v>
      </c>
      <c r="C164" t="s">
        <v>136</v>
      </c>
      <c r="D164" t="s">
        <v>317</v>
      </c>
      <c r="E164" t="s">
        <v>310</v>
      </c>
      <c r="F164">
        <v>8</v>
      </c>
      <c r="G164" t="s">
        <v>867</v>
      </c>
      <c r="H164" s="1" t="s">
        <v>713</v>
      </c>
      <c r="I164" t="s">
        <v>397</v>
      </c>
      <c r="J164" t="s">
        <v>1044</v>
      </c>
    </row>
    <row r="165" spans="1:10" x14ac:dyDescent="0.35">
      <c r="A165" t="s">
        <v>665</v>
      </c>
      <c r="B165" t="s">
        <v>668</v>
      </c>
      <c r="C165" t="s">
        <v>137</v>
      </c>
      <c r="D165" t="s">
        <v>318</v>
      </c>
      <c r="E165" t="s">
        <v>319</v>
      </c>
      <c r="F165">
        <v>47</v>
      </c>
      <c r="G165" t="s">
        <v>868</v>
      </c>
      <c r="H165" s="1" t="s">
        <v>714</v>
      </c>
      <c r="I165" t="s">
        <v>398</v>
      </c>
      <c r="J165" t="s">
        <v>1044</v>
      </c>
    </row>
    <row r="166" spans="1:10" x14ac:dyDescent="0.35">
      <c r="A166" t="s">
        <v>665</v>
      </c>
      <c r="B166" t="s">
        <v>668</v>
      </c>
      <c r="C166" t="s">
        <v>138</v>
      </c>
      <c r="D166" t="s">
        <v>304</v>
      </c>
      <c r="E166" t="s">
        <v>305</v>
      </c>
      <c r="F166">
        <v>54</v>
      </c>
      <c r="G166" t="s">
        <v>7</v>
      </c>
      <c r="H166" s="1" t="s">
        <v>828</v>
      </c>
      <c r="I166" t="s">
        <v>634</v>
      </c>
      <c r="J166" t="s">
        <v>1044</v>
      </c>
    </row>
    <row r="167" spans="1:10" x14ac:dyDescent="0.35">
      <c r="A167" t="s">
        <v>665</v>
      </c>
      <c r="B167" t="s">
        <v>668</v>
      </c>
      <c r="C167" t="s">
        <v>139</v>
      </c>
      <c r="D167" t="s">
        <v>302</v>
      </c>
      <c r="E167" t="s">
        <v>303</v>
      </c>
      <c r="F167">
        <v>20</v>
      </c>
      <c r="G167" t="s">
        <v>369</v>
      </c>
      <c r="J167" t="s">
        <v>1044</v>
      </c>
    </row>
    <row r="168" spans="1:10" x14ac:dyDescent="0.35">
      <c r="A168" t="s">
        <v>665</v>
      </c>
      <c r="B168" t="s">
        <v>668</v>
      </c>
      <c r="C168" t="s">
        <v>140</v>
      </c>
      <c r="D168" t="s">
        <v>296</v>
      </c>
      <c r="E168" t="s">
        <v>297</v>
      </c>
      <c r="F168">
        <v>5</v>
      </c>
      <c r="G168" t="s">
        <v>8</v>
      </c>
      <c r="H168" s="1" t="s">
        <v>869</v>
      </c>
      <c r="I168" t="s">
        <v>399</v>
      </c>
      <c r="J168" t="s">
        <v>1044</v>
      </c>
    </row>
    <row r="169" spans="1:10" x14ac:dyDescent="0.35">
      <c r="A169" t="s">
        <v>665</v>
      </c>
      <c r="B169" t="s">
        <v>668</v>
      </c>
      <c r="C169" t="s">
        <v>141</v>
      </c>
      <c r="D169" t="s">
        <v>322</v>
      </c>
      <c r="E169" t="s">
        <v>297</v>
      </c>
      <c r="F169">
        <v>5</v>
      </c>
      <c r="G169" t="s">
        <v>870</v>
      </c>
      <c r="H169" s="1" t="s">
        <v>715</v>
      </c>
      <c r="I169" t="s">
        <v>400</v>
      </c>
      <c r="J169" t="s">
        <v>1044</v>
      </c>
    </row>
    <row r="170" spans="1:10" x14ac:dyDescent="0.35">
      <c r="A170" t="s">
        <v>665</v>
      </c>
      <c r="B170" t="s">
        <v>668</v>
      </c>
      <c r="C170" t="s">
        <v>142</v>
      </c>
      <c r="D170" t="s">
        <v>296</v>
      </c>
      <c r="E170" t="s">
        <v>297</v>
      </c>
      <c r="F170">
        <v>5</v>
      </c>
      <c r="G170" t="s">
        <v>871</v>
      </c>
      <c r="H170" s="1" t="s">
        <v>693</v>
      </c>
      <c r="I170" t="s">
        <v>628</v>
      </c>
      <c r="J170" t="s">
        <v>1044</v>
      </c>
    </row>
    <row r="171" spans="1:10" x14ac:dyDescent="0.35">
      <c r="A171" t="s">
        <v>665</v>
      </c>
      <c r="B171" t="s">
        <v>668</v>
      </c>
      <c r="C171" t="s">
        <v>143</v>
      </c>
      <c r="D171" t="s">
        <v>595</v>
      </c>
      <c r="E171" t="s">
        <v>313</v>
      </c>
      <c r="F171">
        <v>27</v>
      </c>
      <c r="G171" t="s">
        <v>872</v>
      </c>
      <c r="I171" t="s">
        <v>639</v>
      </c>
      <c r="J171" t="s">
        <v>1044</v>
      </c>
    </row>
    <row r="172" spans="1:10" x14ac:dyDescent="0.35">
      <c r="A172" t="s">
        <v>665</v>
      </c>
      <c r="B172" t="s">
        <v>668</v>
      </c>
      <c r="C172" t="s">
        <v>144</v>
      </c>
      <c r="D172" t="s">
        <v>324</v>
      </c>
      <c r="E172" t="s">
        <v>297</v>
      </c>
      <c r="F172">
        <v>5</v>
      </c>
      <c r="G172" t="s">
        <v>873</v>
      </c>
      <c r="I172" t="s">
        <v>401</v>
      </c>
      <c r="J172" t="s">
        <v>1044</v>
      </c>
    </row>
    <row r="173" spans="1:10" x14ac:dyDescent="0.35">
      <c r="A173" t="s">
        <v>665</v>
      </c>
      <c r="B173" t="s">
        <v>668</v>
      </c>
      <c r="C173" t="s">
        <v>145</v>
      </c>
      <c r="D173" t="s">
        <v>325</v>
      </c>
      <c r="E173" t="s">
        <v>297</v>
      </c>
      <c r="F173">
        <v>5</v>
      </c>
      <c r="G173" t="s">
        <v>874</v>
      </c>
      <c r="H173" s="1" t="s">
        <v>716</v>
      </c>
      <c r="I173" t="s">
        <v>600</v>
      </c>
      <c r="J173" t="s">
        <v>1044</v>
      </c>
    </row>
    <row r="174" spans="1:10" x14ac:dyDescent="0.35">
      <c r="A174" t="s">
        <v>665</v>
      </c>
      <c r="B174" t="s">
        <v>668</v>
      </c>
      <c r="C174" t="s">
        <v>146</v>
      </c>
      <c r="D174" t="s">
        <v>296</v>
      </c>
      <c r="E174" t="s">
        <v>297</v>
      </c>
      <c r="F174">
        <v>5</v>
      </c>
      <c r="G174" t="s">
        <v>9</v>
      </c>
      <c r="H174" s="1" t="s">
        <v>875</v>
      </c>
      <c r="I174" t="s">
        <v>385</v>
      </c>
      <c r="J174" t="s">
        <v>1044</v>
      </c>
    </row>
    <row r="175" spans="1:10" x14ac:dyDescent="0.35">
      <c r="A175" t="s">
        <v>665</v>
      </c>
      <c r="B175" t="s">
        <v>668</v>
      </c>
      <c r="C175" t="s">
        <v>147</v>
      </c>
      <c r="D175" t="s">
        <v>302</v>
      </c>
      <c r="E175" t="s">
        <v>303</v>
      </c>
      <c r="F175">
        <v>20</v>
      </c>
      <c r="G175" t="s">
        <v>876</v>
      </c>
      <c r="H175" s="1" t="s">
        <v>717</v>
      </c>
      <c r="I175" t="s">
        <v>402</v>
      </c>
      <c r="J175" t="s">
        <v>1044</v>
      </c>
    </row>
    <row r="176" spans="1:10" x14ac:dyDescent="0.35">
      <c r="A176" t="s">
        <v>665</v>
      </c>
      <c r="B176" t="s">
        <v>668</v>
      </c>
      <c r="C176" t="s">
        <v>148</v>
      </c>
      <c r="D176" t="s">
        <v>323</v>
      </c>
      <c r="E176" t="s">
        <v>297</v>
      </c>
      <c r="F176">
        <v>5</v>
      </c>
      <c r="G176" t="s">
        <v>10</v>
      </c>
      <c r="H176" s="1" t="s">
        <v>877</v>
      </c>
      <c r="I176" t="s">
        <v>630</v>
      </c>
      <c r="J176" t="s">
        <v>1044</v>
      </c>
    </row>
    <row r="177" spans="1:10" x14ac:dyDescent="0.35">
      <c r="A177" t="s">
        <v>665</v>
      </c>
      <c r="B177" t="s">
        <v>668</v>
      </c>
      <c r="C177" t="s">
        <v>149</v>
      </c>
      <c r="D177" t="s">
        <v>54</v>
      </c>
      <c r="E177" t="s">
        <v>55</v>
      </c>
      <c r="F177">
        <v>76</v>
      </c>
      <c r="G177" t="s">
        <v>878</v>
      </c>
      <c r="H177" s="1" t="s">
        <v>685</v>
      </c>
      <c r="I177" t="s">
        <v>610</v>
      </c>
      <c r="J177" t="s">
        <v>1044</v>
      </c>
    </row>
    <row r="178" spans="1:10" x14ac:dyDescent="0.35">
      <c r="A178" t="s">
        <v>665</v>
      </c>
      <c r="B178" t="s">
        <v>668</v>
      </c>
      <c r="C178" t="s">
        <v>150</v>
      </c>
      <c r="D178" t="s">
        <v>294</v>
      </c>
      <c r="E178" t="s">
        <v>295</v>
      </c>
      <c r="F178">
        <v>68</v>
      </c>
      <c r="G178" t="s">
        <v>11</v>
      </c>
      <c r="H178" s="1" t="s">
        <v>879</v>
      </c>
      <c r="I178" t="s">
        <v>635</v>
      </c>
      <c r="J178" t="s">
        <v>1044</v>
      </c>
    </row>
    <row r="179" spans="1:10" x14ac:dyDescent="0.35">
      <c r="A179" t="s">
        <v>665</v>
      </c>
      <c r="B179" t="s">
        <v>668</v>
      </c>
      <c r="C179" t="s">
        <v>151</v>
      </c>
      <c r="D179" t="s">
        <v>62</v>
      </c>
      <c r="E179" t="s">
        <v>63</v>
      </c>
      <c r="F179">
        <v>19</v>
      </c>
      <c r="G179" t="s">
        <v>880</v>
      </c>
      <c r="H179" s="1" t="s">
        <v>676</v>
      </c>
      <c r="I179" t="s">
        <v>598</v>
      </c>
      <c r="J179" t="s">
        <v>1044</v>
      </c>
    </row>
    <row r="180" spans="1:10" x14ac:dyDescent="0.35">
      <c r="A180" t="s">
        <v>665</v>
      </c>
      <c r="B180" t="s">
        <v>668</v>
      </c>
      <c r="C180" t="s">
        <v>152</v>
      </c>
      <c r="D180" t="s">
        <v>304</v>
      </c>
      <c r="E180" t="s">
        <v>305</v>
      </c>
      <c r="F180">
        <v>54</v>
      </c>
      <c r="G180" t="s">
        <v>881</v>
      </c>
      <c r="H180" s="1" t="s">
        <v>686</v>
      </c>
      <c r="I180" t="s">
        <v>387</v>
      </c>
      <c r="J180" t="s">
        <v>1044</v>
      </c>
    </row>
    <row r="181" spans="1:10" x14ac:dyDescent="0.35">
      <c r="A181" t="s">
        <v>665</v>
      </c>
      <c r="B181" t="s">
        <v>668</v>
      </c>
      <c r="C181" t="s">
        <v>153</v>
      </c>
      <c r="D181" t="s">
        <v>326</v>
      </c>
      <c r="E181" t="s">
        <v>305</v>
      </c>
      <c r="F181">
        <v>54</v>
      </c>
      <c r="G181" t="s">
        <v>882</v>
      </c>
      <c r="H181" s="1" t="s">
        <v>718</v>
      </c>
      <c r="I181" t="s">
        <v>403</v>
      </c>
      <c r="J181" t="s">
        <v>1044</v>
      </c>
    </row>
    <row r="182" spans="1:10" x14ac:dyDescent="0.35">
      <c r="A182" t="s">
        <v>665</v>
      </c>
      <c r="B182" t="s">
        <v>668</v>
      </c>
      <c r="C182" t="s">
        <v>154</v>
      </c>
      <c r="D182" t="s">
        <v>327</v>
      </c>
      <c r="E182" t="s">
        <v>295</v>
      </c>
      <c r="F182">
        <v>68</v>
      </c>
      <c r="G182" t="s">
        <v>883</v>
      </c>
      <c r="I182" t="s">
        <v>640</v>
      </c>
      <c r="J182" t="s">
        <v>1044</v>
      </c>
    </row>
    <row r="183" spans="1:10" x14ac:dyDescent="0.35">
      <c r="A183" t="s">
        <v>665</v>
      </c>
      <c r="B183" t="s">
        <v>668</v>
      </c>
      <c r="C183" t="s">
        <v>155</v>
      </c>
      <c r="D183" t="s">
        <v>328</v>
      </c>
      <c r="E183" t="s">
        <v>329</v>
      </c>
      <c r="F183">
        <v>86</v>
      </c>
      <c r="G183" t="s">
        <v>884</v>
      </c>
      <c r="I183" t="s">
        <v>404</v>
      </c>
      <c r="J183" t="s">
        <v>1044</v>
      </c>
    </row>
    <row r="184" spans="1:10" x14ac:dyDescent="0.35">
      <c r="A184" t="s">
        <v>665</v>
      </c>
      <c r="B184" t="s">
        <v>668</v>
      </c>
      <c r="C184" t="s">
        <v>156</v>
      </c>
      <c r="D184" t="s">
        <v>306</v>
      </c>
      <c r="E184" t="s">
        <v>297</v>
      </c>
      <c r="F184">
        <v>5</v>
      </c>
      <c r="G184" t="s">
        <v>885</v>
      </c>
      <c r="H184" s="1" t="s">
        <v>782</v>
      </c>
      <c r="I184" t="s">
        <v>612</v>
      </c>
      <c r="J184" t="s">
        <v>1044</v>
      </c>
    </row>
    <row r="185" spans="1:10" x14ac:dyDescent="0.35">
      <c r="A185" t="s">
        <v>665</v>
      </c>
      <c r="B185" t="s">
        <v>668</v>
      </c>
      <c r="C185" t="s">
        <v>157</v>
      </c>
      <c r="D185" t="s">
        <v>66</v>
      </c>
      <c r="E185" t="s">
        <v>67</v>
      </c>
      <c r="F185">
        <v>15</v>
      </c>
      <c r="G185" t="s">
        <v>886</v>
      </c>
      <c r="H185" s="1" t="s">
        <v>887</v>
      </c>
      <c r="I185" t="s">
        <v>618</v>
      </c>
      <c r="J185" t="s">
        <v>1044</v>
      </c>
    </row>
    <row r="186" spans="1:10" x14ac:dyDescent="0.35">
      <c r="A186" t="s">
        <v>665</v>
      </c>
      <c r="B186" t="s">
        <v>668</v>
      </c>
      <c r="C186" t="s">
        <v>549</v>
      </c>
      <c r="D186" t="s">
        <v>361</v>
      </c>
      <c r="E186" t="s">
        <v>362</v>
      </c>
      <c r="F186">
        <v>23</v>
      </c>
      <c r="G186" t="s">
        <v>591</v>
      </c>
      <c r="I186" t="s">
        <v>641</v>
      </c>
      <c r="J186" t="s">
        <v>1044</v>
      </c>
    </row>
    <row r="187" spans="1:10" x14ac:dyDescent="0.35">
      <c r="A187" t="s">
        <v>665</v>
      </c>
      <c r="B187" t="s">
        <v>668</v>
      </c>
      <c r="C187" t="s">
        <v>158</v>
      </c>
      <c r="D187" t="s">
        <v>318</v>
      </c>
      <c r="E187" t="s">
        <v>319</v>
      </c>
      <c r="F187">
        <v>47</v>
      </c>
      <c r="G187" t="s">
        <v>12</v>
      </c>
      <c r="I187" t="s">
        <v>642</v>
      </c>
      <c r="J187" t="s">
        <v>1044</v>
      </c>
    </row>
    <row r="188" spans="1:10" x14ac:dyDescent="0.35">
      <c r="A188" t="s">
        <v>665</v>
      </c>
      <c r="B188" t="s">
        <v>668</v>
      </c>
      <c r="C188" t="s">
        <v>159</v>
      </c>
      <c r="D188" t="s">
        <v>330</v>
      </c>
      <c r="E188" t="s">
        <v>331</v>
      </c>
      <c r="F188">
        <v>95</v>
      </c>
      <c r="G188" t="s">
        <v>888</v>
      </c>
      <c r="I188" t="s">
        <v>405</v>
      </c>
      <c r="J188" t="s">
        <v>1044</v>
      </c>
    </row>
    <row r="189" spans="1:10" x14ac:dyDescent="0.35">
      <c r="A189" t="s">
        <v>665</v>
      </c>
      <c r="B189" t="s">
        <v>668</v>
      </c>
      <c r="C189" t="s">
        <v>160</v>
      </c>
      <c r="D189" t="s">
        <v>298</v>
      </c>
      <c r="E189" t="s">
        <v>299</v>
      </c>
      <c r="F189">
        <v>85</v>
      </c>
      <c r="G189" t="s">
        <v>889</v>
      </c>
      <c r="H189" s="1" t="s">
        <v>890</v>
      </c>
      <c r="I189" t="s">
        <v>406</v>
      </c>
      <c r="J189" t="s">
        <v>1044</v>
      </c>
    </row>
    <row r="190" spans="1:10" x14ac:dyDescent="0.35">
      <c r="A190" t="s">
        <v>665</v>
      </c>
      <c r="B190" t="s">
        <v>668</v>
      </c>
      <c r="C190" t="s">
        <v>161</v>
      </c>
      <c r="D190" t="s">
        <v>332</v>
      </c>
      <c r="E190" t="s">
        <v>332</v>
      </c>
      <c r="F190">
        <v>81</v>
      </c>
      <c r="G190" t="s">
        <v>891</v>
      </c>
      <c r="I190" t="s">
        <v>407</v>
      </c>
      <c r="J190" t="s">
        <v>1044</v>
      </c>
    </row>
    <row r="191" spans="1:10" x14ac:dyDescent="0.35">
      <c r="A191" t="s">
        <v>665</v>
      </c>
      <c r="B191" t="s">
        <v>668</v>
      </c>
      <c r="C191" t="s">
        <v>162</v>
      </c>
      <c r="D191" t="s">
        <v>333</v>
      </c>
      <c r="E191" t="s">
        <v>332</v>
      </c>
      <c r="F191">
        <v>81</v>
      </c>
      <c r="G191" t="s">
        <v>892</v>
      </c>
      <c r="I191" t="s">
        <v>408</v>
      </c>
      <c r="J191" t="s">
        <v>1044</v>
      </c>
    </row>
    <row r="192" spans="1:10" x14ac:dyDescent="0.35">
      <c r="A192" t="s">
        <v>665</v>
      </c>
      <c r="B192" t="s">
        <v>668</v>
      </c>
      <c r="C192" t="s">
        <v>550</v>
      </c>
      <c r="D192" t="s">
        <v>294</v>
      </c>
      <c r="E192" t="s">
        <v>295</v>
      </c>
      <c r="F192">
        <v>68</v>
      </c>
      <c r="G192" t="s">
        <v>592</v>
      </c>
      <c r="I192" t="s">
        <v>603</v>
      </c>
      <c r="J192" t="s">
        <v>1044</v>
      </c>
    </row>
    <row r="193" spans="1:10" x14ac:dyDescent="0.35">
      <c r="A193" t="s">
        <v>665</v>
      </c>
      <c r="B193" t="s">
        <v>668</v>
      </c>
      <c r="C193" t="s">
        <v>163</v>
      </c>
      <c r="D193" t="s">
        <v>672</v>
      </c>
      <c r="E193" t="s">
        <v>672</v>
      </c>
      <c r="F193">
        <v>11</v>
      </c>
      <c r="G193" t="s">
        <v>893</v>
      </c>
      <c r="H193" s="1" t="s">
        <v>719</v>
      </c>
      <c r="I193" t="s">
        <v>1046</v>
      </c>
      <c r="J193" t="s">
        <v>1043</v>
      </c>
    </row>
    <row r="194" spans="1:10" x14ac:dyDescent="0.35">
      <c r="A194" t="s">
        <v>665</v>
      </c>
      <c r="B194" t="s">
        <v>668</v>
      </c>
      <c r="C194" t="s">
        <v>164</v>
      </c>
      <c r="D194" t="s">
        <v>54</v>
      </c>
      <c r="E194" t="s">
        <v>55</v>
      </c>
      <c r="F194">
        <v>76</v>
      </c>
      <c r="G194" t="s">
        <v>894</v>
      </c>
      <c r="H194" s="1" t="s">
        <v>720</v>
      </c>
      <c r="I194" t="s">
        <v>409</v>
      </c>
      <c r="J194" t="s">
        <v>1044</v>
      </c>
    </row>
    <row r="195" spans="1:10" x14ac:dyDescent="0.35">
      <c r="A195" t="s">
        <v>665</v>
      </c>
      <c r="B195" t="s">
        <v>668</v>
      </c>
      <c r="C195" t="s">
        <v>165</v>
      </c>
      <c r="D195" t="s">
        <v>334</v>
      </c>
      <c r="E195" t="s">
        <v>301</v>
      </c>
      <c r="F195">
        <v>18</v>
      </c>
      <c r="G195" t="s">
        <v>895</v>
      </c>
      <c r="I195" t="s">
        <v>410</v>
      </c>
      <c r="J195" t="s">
        <v>1044</v>
      </c>
    </row>
    <row r="196" spans="1:10" x14ac:dyDescent="0.35">
      <c r="A196" t="s">
        <v>665</v>
      </c>
      <c r="B196" t="s">
        <v>668</v>
      </c>
      <c r="C196" t="s">
        <v>166</v>
      </c>
      <c r="D196" t="s">
        <v>335</v>
      </c>
      <c r="E196" t="s">
        <v>55</v>
      </c>
      <c r="F196">
        <v>76</v>
      </c>
      <c r="G196" t="s">
        <v>896</v>
      </c>
      <c r="H196" s="1" t="s">
        <v>721</v>
      </c>
      <c r="I196" t="s">
        <v>411</v>
      </c>
      <c r="J196" t="s">
        <v>1044</v>
      </c>
    </row>
    <row r="197" spans="1:10" x14ac:dyDescent="0.35">
      <c r="A197" t="s">
        <v>665</v>
      </c>
      <c r="B197" t="s">
        <v>668</v>
      </c>
      <c r="C197" t="s">
        <v>167</v>
      </c>
      <c r="D197" t="s">
        <v>336</v>
      </c>
      <c r="E197" t="s">
        <v>55</v>
      </c>
      <c r="F197">
        <v>76</v>
      </c>
      <c r="G197" t="s">
        <v>897</v>
      </c>
      <c r="H197" s="1" t="s">
        <v>898</v>
      </c>
      <c r="I197" t="s">
        <v>412</v>
      </c>
      <c r="J197" t="s">
        <v>1044</v>
      </c>
    </row>
    <row r="198" spans="1:10" x14ac:dyDescent="0.35">
      <c r="A198" t="s">
        <v>665</v>
      </c>
      <c r="B198" t="s">
        <v>668</v>
      </c>
      <c r="C198" t="s">
        <v>168</v>
      </c>
      <c r="D198" t="s">
        <v>62</v>
      </c>
      <c r="E198" t="s">
        <v>63</v>
      </c>
      <c r="F198">
        <v>19</v>
      </c>
      <c r="G198" t="s">
        <v>370</v>
      </c>
      <c r="I198" t="s">
        <v>413</v>
      </c>
      <c r="J198" t="s">
        <v>1044</v>
      </c>
    </row>
    <row r="199" spans="1:10" x14ac:dyDescent="0.35">
      <c r="A199" t="s">
        <v>665</v>
      </c>
      <c r="B199" t="s">
        <v>668</v>
      </c>
      <c r="C199" t="s">
        <v>169</v>
      </c>
      <c r="D199" t="s">
        <v>337</v>
      </c>
      <c r="E199" t="s">
        <v>61</v>
      </c>
      <c r="F199">
        <v>63</v>
      </c>
      <c r="G199" t="s">
        <v>899</v>
      </c>
      <c r="H199" s="1" t="s">
        <v>722</v>
      </c>
      <c r="I199" t="s">
        <v>414</v>
      </c>
      <c r="J199" t="s">
        <v>1044</v>
      </c>
    </row>
    <row r="200" spans="1:10" x14ac:dyDescent="0.35">
      <c r="A200" t="s">
        <v>665</v>
      </c>
      <c r="B200" t="s">
        <v>668</v>
      </c>
      <c r="C200" t="s">
        <v>170</v>
      </c>
      <c r="D200" t="s">
        <v>89</v>
      </c>
      <c r="E200" t="s">
        <v>90</v>
      </c>
      <c r="F200">
        <v>66</v>
      </c>
      <c r="G200" t="s">
        <v>900</v>
      </c>
      <c r="I200" t="s">
        <v>415</v>
      </c>
      <c r="J200" t="s">
        <v>1044</v>
      </c>
    </row>
    <row r="201" spans="1:10" x14ac:dyDescent="0.35">
      <c r="A201" t="s">
        <v>665</v>
      </c>
      <c r="B201" t="s">
        <v>668</v>
      </c>
      <c r="C201" t="s">
        <v>171</v>
      </c>
      <c r="D201" t="s">
        <v>87</v>
      </c>
      <c r="E201" t="s">
        <v>88</v>
      </c>
      <c r="F201">
        <v>17</v>
      </c>
      <c r="G201" t="s">
        <v>901</v>
      </c>
      <c r="H201" s="1" t="s">
        <v>723</v>
      </c>
      <c r="I201" t="s">
        <v>416</v>
      </c>
      <c r="J201" t="s">
        <v>1044</v>
      </c>
    </row>
    <row r="202" spans="1:10" x14ac:dyDescent="0.35">
      <c r="A202" t="s">
        <v>665</v>
      </c>
      <c r="B202" t="s">
        <v>668</v>
      </c>
      <c r="C202" t="s">
        <v>172</v>
      </c>
      <c r="D202" t="s">
        <v>338</v>
      </c>
      <c r="E202" t="s">
        <v>329</v>
      </c>
      <c r="F202">
        <v>86</v>
      </c>
      <c r="G202" t="s">
        <v>902</v>
      </c>
      <c r="I202" t="s">
        <v>417</v>
      </c>
      <c r="J202" t="s">
        <v>1044</v>
      </c>
    </row>
    <row r="203" spans="1:10" x14ac:dyDescent="0.35">
      <c r="A203" t="s">
        <v>665</v>
      </c>
      <c r="B203" t="s">
        <v>668</v>
      </c>
      <c r="C203" t="s">
        <v>173</v>
      </c>
      <c r="D203" t="s">
        <v>330</v>
      </c>
      <c r="E203" t="s">
        <v>331</v>
      </c>
      <c r="F203">
        <v>95</v>
      </c>
      <c r="G203" t="s">
        <v>903</v>
      </c>
      <c r="I203" t="s">
        <v>418</v>
      </c>
      <c r="J203" t="s">
        <v>1044</v>
      </c>
    </row>
    <row r="204" spans="1:10" x14ac:dyDescent="0.35">
      <c r="A204" t="s">
        <v>665</v>
      </c>
      <c r="B204" t="s">
        <v>668</v>
      </c>
      <c r="C204" t="s">
        <v>174</v>
      </c>
      <c r="D204" t="s">
        <v>307</v>
      </c>
      <c r="E204" t="s">
        <v>308</v>
      </c>
      <c r="F204">
        <v>50</v>
      </c>
      <c r="G204" t="s">
        <v>904</v>
      </c>
      <c r="H204" s="1" t="s">
        <v>724</v>
      </c>
      <c r="I204" t="s">
        <v>419</v>
      </c>
      <c r="J204" t="s">
        <v>1044</v>
      </c>
    </row>
    <row r="205" spans="1:10" x14ac:dyDescent="0.35">
      <c r="A205" t="s">
        <v>665</v>
      </c>
      <c r="B205" t="s">
        <v>668</v>
      </c>
      <c r="C205" t="s">
        <v>175</v>
      </c>
      <c r="D205" t="s">
        <v>60</v>
      </c>
      <c r="E205" t="s">
        <v>61</v>
      </c>
      <c r="F205">
        <v>63</v>
      </c>
      <c r="G205" t="s">
        <v>905</v>
      </c>
      <c r="H205" s="1" t="s">
        <v>725</v>
      </c>
      <c r="I205" t="s">
        <v>597</v>
      </c>
      <c r="J205" t="s">
        <v>1044</v>
      </c>
    </row>
    <row r="206" spans="1:10" x14ac:dyDescent="0.35">
      <c r="A206" t="s">
        <v>665</v>
      </c>
      <c r="B206" t="s">
        <v>668</v>
      </c>
      <c r="C206" t="s">
        <v>176</v>
      </c>
      <c r="D206" t="s">
        <v>339</v>
      </c>
      <c r="E206" t="s">
        <v>340</v>
      </c>
      <c r="F206">
        <v>99</v>
      </c>
      <c r="G206" t="s">
        <v>906</v>
      </c>
      <c r="I206" t="s">
        <v>420</v>
      </c>
      <c r="J206" t="s">
        <v>1044</v>
      </c>
    </row>
    <row r="207" spans="1:10" x14ac:dyDescent="0.35">
      <c r="A207" t="s">
        <v>665</v>
      </c>
      <c r="B207" t="s">
        <v>668</v>
      </c>
      <c r="C207" t="s">
        <v>177</v>
      </c>
      <c r="D207" t="s">
        <v>56</v>
      </c>
      <c r="E207" t="s">
        <v>57</v>
      </c>
      <c r="F207">
        <v>41</v>
      </c>
      <c r="G207" t="s">
        <v>907</v>
      </c>
      <c r="H207" s="1" t="s">
        <v>750</v>
      </c>
      <c r="I207" t="s">
        <v>75</v>
      </c>
      <c r="J207" t="s">
        <v>1044</v>
      </c>
    </row>
    <row r="208" spans="1:10" x14ac:dyDescent="0.35">
      <c r="A208" t="s">
        <v>665</v>
      </c>
      <c r="B208" t="s">
        <v>668</v>
      </c>
      <c r="C208" t="s">
        <v>178</v>
      </c>
      <c r="D208" t="s">
        <v>342</v>
      </c>
      <c r="E208" t="s">
        <v>57</v>
      </c>
      <c r="F208">
        <v>41</v>
      </c>
      <c r="G208" t="s">
        <v>908</v>
      </c>
      <c r="I208" t="s">
        <v>421</v>
      </c>
      <c r="J208" t="s">
        <v>1044</v>
      </c>
    </row>
    <row r="209" spans="1:10" x14ac:dyDescent="0.35">
      <c r="A209" t="s">
        <v>665</v>
      </c>
      <c r="B209" t="s">
        <v>668</v>
      </c>
      <c r="C209" t="s">
        <v>179</v>
      </c>
      <c r="D209" t="s">
        <v>300</v>
      </c>
      <c r="E209" t="s">
        <v>301</v>
      </c>
      <c r="F209">
        <v>18</v>
      </c>
      <c r="G209" t="s">
        <v>909</v>
      </c>
      <c r="H209" s="1" t="s">
        <v>1041</v>
      </c>
      <c r="I209" t="s">
        <v>422</v>
      </c>
      <c r="J209" t="s">
        <v>1044</v>
      </c>
    </row>
    <row r="210" spans="1:10" x14ac:dyDescent="0.35">
      <c r="A210" t="s">
        <v>665</v>
      </c>
      <c r="B210" t="s">
        <v>668</v>
      </c>
      <c r="C210" t="s">
        <v>180</v>
      </c>
      <c r="D210" t="s">
        <v>341</v>
      </c>
      <c r="E210" t="s">
        <v>301</v>
      </c>
      <c r="F210">
        <v>18</v>
      </c>
      <c r="G210" t="s">
        <v>910</v>
      </c>
      <c r="I210" t="s">
        <v>423</v>
      </c>
      <c r="J210" t="s">
        <v>1044</v>
      </c>
    </row>
    <row r="211" spans="1:10" x14ac:dyDescent="0.35">
      <c r="A211" t="s">
        <v>665</v>
      </c>
      <c r="B211" t="s">
        <v>668</v>
      </c>
      <c r="C211" t="s">
        <v>181</v>
      </c>
      <c r="D211" t="s">
        <v>56</v>
      </c>
      <c r="E211" t="s">
        <v>57</v>
      </c>
      <c r="F211">
        <v>41</v>
      </c>
      <c r="G211" t="s">
        <v>911</v>
      </c>
      <c r="I211" t="s">
        <v>620</v>
      </c>
      <c r="J211" t="s">
        <v>1044</v>
      </c>
    </row>
    <row r="212" spans="1:10" x14ac:dyDescent="0.35">
      <c r="A212" t="s">
        <v>665</v>
      </c>
      <c r="B212" t="s">
        <v>668</v>
      </c>
      <c r="C212" t="s">
        <v>182</v>
      </c>
      <c r="D212" t="s">
        <v>343</v>
      </c>
      <c r="E212" t="s">
        <v>65</v>
      </c>
      <c r="F212">
        <v>52</v>
      </c>
      <c r="G212" t="s">
        <v>912</v>
      </c>
      <c r="H212" s="1" t="s">
        <v>757</v>
      </c>
      <c r="I212" t="s">
        <v>426</v>
      </c>
      <c r="J212" t="s">
        <v>1044</v>
      </c>
    </row>
    <row r="213" spans="1:10" x14ac:dyDescent="0.35">
      <c r="A213" t="s">
        <v>665</v>
      </c>
      <c r="B213" t="s">
        <v>668</v>
      </c>
      <c r="C213" t="s">
        <v>183</v>
      </c>
      <c r="D213" t="s">
        <v>54</v>
      </c>
      <c r="E213" t="s">
        <v>55</v>
      </c>
      <c r="F213">
        <v>76</v>
      </c>
      <c r="G213" t="s">
        <v>913</v>
      </c>
      <c r="H213" s="1" t="s">
        <v>677</v>
      </c>
      <c r="I213" t="s">
        <v>78</v>
      </c>
      <c r="J213" t="s">
        <v>1044</v>
      </c>
    </row>
    <row r="214" spans="1:10" x14ac:dyDescent="0.35">
      <c r="A214" t="s">
        <v>665</v>
      </c>
      <c r="B214" t="s">
        <v>668</v>
      </c>
      <c r="C214" t="s">
        <v>184</v>
      </c>
      <c r="D214" t="s">
        <v>672</v>
      </c>
      <c r="E214" t="s">
        <v>672</v>
      </c>
      <c r="F214">
        <v>11</v>
      </c>
      <c r="G214" t="s">
        <v>914</v>
      </c>
      <c r="H214" s="1" t="s">
        <v>726</v>
      </c>
      <c r="I214" t="s">
        <v>1046</v>
      </c>
      <c r="J214" t="s">
        <v>1043</v>
      </c>
    </row>
    <row r="215" spans="1:10" x14ac:dyDescent="0.35">
      <c r="A215" t="s">
        <v>665</v>
      </c>
      <c r="B215" t="s">
        <v>668</v>
      </c>
      <c r="C215" t="s">
        <v>185</v>
      </c>
      <c r="D215" t="s">
        <v>672</v>
      </c>
      <c r="E215" t="s">
        <v>672</v>
      </c>
      <c r="F215">
        <v>11</v>
      </c>
      <c r="G215" t="s">
        <v>915</v>
      </c>
      <c r="H215" s="1" t="s">
        <v>916</v>
      </c>
      <c r="I215" t="s">
        <v>1046</v>
      </c>
      <c r="J215" t="s">
        <v>1043</v>
      </c>
    </row>
    <row r="216" spans="1:10" x14ac:dyDescent="0.35">
      <c r="A216" t="s">
        <v>665</v>
      </c>
      <c r="B216" t="s">
        <v>668</v>
      </c>
      <c r="C216" t="s">
        <v>186</v>
      </c>
      <c r="D216" t="s">
        <v>672</v>
      </c>
      <c r="E216" t="s">
        <v>672</v>
      </c>
      <c r="F216">
        <v>11</v>
      </c>
      <c r="G216" t="s">
        <v>917</v>
      </c>
      <c r="H216" s="1" t="s">
        <v>727</v>
      </c>
      <c r="I216" t="s">
        <v>1046</v>
      </c>
      <c r="J216" t="s">
        <v>1043</v>
      </c>
    </row>
    <row r="217" spans="1:10" x14ac:dyDescent="0.35">
      <c r="A217" t="s">
        <v>665</v>
      </c>
      <c r="B217" t="s">
        <v>668</v>
      </c>
      <c r="C217" t="s">
        <v>187</v>
      </c>
      <c r="D217" t="s">
        <v>64</v>
      </c>
      <c r="E217" t="s">
        <v>65</v>
      </c>
      <c r="F217">
        <v>52</v>
      </c>
      <c r="G217" t="s">
        <v>918</v>
      </c>
      <c r="I217" t="s">
        <v>624</v>
      </c>
      <c r="J217" t="s">
        <v>1044</v>
      </c>
    </row>
    <row r="218" spans="1:10" x14ac:dyDescent="0.35">
      <c r="A218" t="s">
        <v>665</v>
      </c>
      <c r="B218" t="s">
        <v>668</v>
      </c>
      <c r="C218" t="s">
        <v>188</v>
      </c>
      <c r="D218" t="s">
        <v>344</v>
      </c>
      <c r="E218" t="s">
        <v>67</v>
      </c>
      <c r="F218">
        <v>15</v>
      </c>
      <c r="G218" t="s">
        <v>919</v>
      </c>
      <c r="H218" s="1" t="s">
        <v>728</v>
      </c>
      <c r="I218" t="s">
        <v>424</v>
      </c>
      <c r="J218" t="s">
        <v>1044</v>
      </c>
    </row>
    <row r="219" spans="1:10" x14ac:dyDescent="0.35">
      <c r="A219" t="s">
        <v>665</v>
      </c>
      <c r="B219" t="s">
        <v>668</v>
      </c>
      <c r="C219" t="s">
        <v>189</v>
      </c>
      <c r="D219" t="s">
        <v>56</v>
      </c>
      <c r="E219" t="s">
        <v>57</v>
      </c>
      <c r="F219">
        <v>41</v>
      </c>
      <c r="G219" t="s">
        <v>920</v>
      </c>
      <c r="I219" t="s">
        <v>606</v>
      </c>
      <c r="J219" t="s">
        <v>1044</v>
      </c>
    </row>
    <row r="220" spans="1:10" x14ac:dyDescent="0.35">
      <c r="A220" t="s">
        <v>665</v>
      </c>
      <c r="B220" t="s">
        <v>668</v>
      </c>
      <c r="C220" t="s">
        <v>190</v>
      </c>
      <c r="D220" t="s">
        <v>86</v>
      </c>
      <c r="E220" t="s">
        <v>59</v>
      </c>
      <c r="F220">
        <v>73</v>
      </c>
      <c r="G220" t="s">
        <v>921</v>
      </c>
      <c r="H220" s="1" t="s">
        <v>689</v>
      </c>
      <c r="I220" t="s">
        <v>96</v>
      </c>
      <c r="J220" t="s">
        <v>1044</v>
      </c>
    </row>
    <row r="221" spans="1:10" x14ac:dyDescent="0.35">
      <c r="A221" t="s">
        <v>665</v>
      </c>
      <c r="B221" t="s">
        <v>668</v>
      </c>
      <c r="C221" t="s">
        <v>191</v>
      </c>
      <c r="D221" t="s">
        <v>68</v>
      </c>
      <c r="E221" t="s">
        <v>69</v>
      </c>
      <c r="F221">
        <v>25</v>
      </c>
      <c r="G221" t="s">
        <v>13</v>
      </c>
      <c r="H221" s="1" t="s">
        <v>922</v>
      </c>
      <c r="I221" t="s">
        <v>605</v>
      </c>
      <c r="J221" t="s">
        <v>1044</v>
      </c>
    </row>
    <row r="222" spans="1:10" x14ac:dyDescent="0.35">
      <c r="A222" t="s">
        <v>665</v>
      </c>
      <c r="B222" t="s">
        <v>668</v>
      </c>
      <c r="C222" t="s">
        <v>192</v>
      </c>
      <c r="D222" t="s">
        <v>672</v>
      </c>
      <c r="E222" t="s">
        <v>672</v>
      </c>
      <c r="F222">
        <v>11</v>
      </c>
      <c r="G222" t="s">
        <v>923</v>
      </c>
      <c r="H222" s="1" t="s">
        <v>729</v>
      </c>
      <c r="I222" t="s">
        <v>1046</v>
      </c>
      <c r="J222" t="s">
        <v>1043</v>
      </c>
    </row>
    <row r="223" spans="1:10" x14ac:dyDescent="0.35">
      <c r="A223" t="s">
        <v>665</v>
      </c>
      <c r="B223" t="s">
        <v>668</v>
      </c>
      <c r="C223" t="s">
        <v>193</v>
      </c>
      <c r="D223" t="s">
        <v>334</v>
      </c>
      <c r="E223" t="s">
        <v>301</v>
      </c>
      <c r="F223">
        <v>18</v>
      </c>
      <c r="G223" t="s">
        <v>924</v>
      </c>
      <c r="H223" s="1" t="s">
        <v>730</v>
      </c>
      <c r="I223" t="s">
        <v>425</v>
      </c>
      <c r="J223" t="s">
        <v>1044</v>
      </c>
    </row>
    <row r="224" spans="1:10" x14ac:dyDescent="0.35">
      <c r="A224" t="s">
        <v>665</v>
      </c>
      <c r="B224" t="s">
        <v>668</v>
      </c>
      <c r="C224" t="s">
        <v>194</v>
      </c>
      <c r="D224" t="s">
        <v>304</v>
      </c>
      <c r="E224" t="s">
        <v>305</v>
      </c>
      <c r="F224">
        <v>54</v>
      </c>
      <c r="G224" t="s">
        <v>925</v>
      </c>
      <c r="H224" s="1" t="s">
        <v>731</v>
      </c>
      <c r="I224" t="s">
        <v>387</v>
      </c>
      <c r="J224" t="s">
        <v>1044</v>
      </c>
    </row>
    <row r="225" spans="1:10" x14ac:dyDescent="0.35">
      <c r="A225" t="s">
        <v>665</v>
      </c>
      <c r="B225" t="s">
        <v>668</v>
      </c>
      <c r="C225" t="s">
        <v>195</v>
      </c>
      <c r="D225" t="s">
        <v>325</v>
      </c>
      <c r="E225" t="s">
        <v>297</v>
      </c>
      <c r="F225">
        <v>5</v>
      </c>
      <c r="G225" t="s">
        <v>371</v>
      </c>
      <c r="I225" t="s">
        <v>600</v>
      </c>
      <c r="J225" t="s">
        <v>1044</v>
      </c>
    </row>
    <row r="226" spans="1:10" x14ac:dyDescent="0.35">
      <c r="A226" t="s">
        <v>665</v>
      </c>
      <c r="B226" t="s">
        <v>668</v>
      </c>
      <c r="C226" t="s">
        <v>196</v>
      </c>
      <c r="D226" t="s">
        <v>68</v>
      </c>
      <c r="E226" t="s">
        <v>69</v>
      </c>
      <c r="F226">
        <v>25</v>
      </c>
      <c r="G226" t="s">
        <v>926</v>
      </c>
      <c r="H226" s="1" t="s">
        <v>927</v>
      </c>
      <c r="I226" t="s">
        <v>605</v>
      </c>
      <c r="J226" t="s">
        <v>1044</v>
      </c>
    </row>
    <row r="227" spans="1:10" x14ac:dyDescent="0.35">
      <c r="A227" t="s">
        <v>665</v>
      </c>
      <c r="B227" t="s">
        <v>668</v>
      </c>
      <c r="C227" t="s">
        <v>197</v>
      </c>
      <c r="D227" t="s">
        <v>343</v>
      </c>
      <c r="E227" t="s">
        <v>65</v>
      </c>
      <c r="F227">
        <v>52</v>
      </c>
      <c r="G227" t="s">
        <v>928</v>
      </c>
      <c r="I227" t="s">
        <v>426</v>
      </c>
      <c r="J227" t="s">
        <v>1044</v>
      </c>
    </row>
    <row r="228" spans="1:10" x14ac:dyDescent="0.35">
      <c r="A228" t="s">
        <v>665</v>
      </c>
      <c r="B228" t="s">
        <v>668</v>
      </c>
      <c r="C228" t="s">
        <v>198</v>
      </c>
      <c r="D228" t="s">
        <v>309</v>
      </c>
      <c r="E228" t="s">
        <v>310</v>
      </c>
      <c r="F228">
        <v>8</v>
      </c>
      <c r="G228" t="s">
        <v>14</v>
      </c>
      <c r="H228" s="1" t="s">
        <v>929</v>
      </c>
      <c r="I228" t="s">
        <v>631</v>
      </c>
      <c r="J228" t="s">
        <v>1044</v>
      </c>
    </row>
    <row r="229" spans="1:10" x14ac:dyDescent="0.35">
      <c r="A229" t="s">
        <v>665</v>
      </c>
      <c r="B229" t="s">
        <v>668</v>
      </c>
      <c r="C229" t="s">
        <v>199</v>
      </c>
      <c r="D229" t="s">
        <v>64</v>
      </c>
      <c r="E229" t="s">
        <v>65</v>
      </c>
      <c r="F229">
        <v>52</v>
      </c>
      <c r="G229" t="s">
        <v>930</v>
      </c>
      <c r="H229" s="1" t="s">
        <v>684</v>
      </c>
      <c r="I229" t="s">
        <v>609</v>
      </c>
      <c r="J229" t="s">
        <v>1044</v>
      </c>
    </row>
    <row r="230" spans="1:10" x14ac:dyDescent="0.35">
      <c r="A230" t="s">
        <v>665</v>
      </c>
      <c r="B230" t="s">
        <v>668</v>
      </c>
      <c r="C230" t="s">
        <v>200</v>
      </c>
      <c r="D230" t="s">
        <v>306</v>
      </c>
      <c r="E230" t="s">
        <v>297</v>
      </c>
      <c r="F230">
        <v>5</v>
      </c>
      <c r="G230" t="s">
        <v>15</v>
      </c>
      <c r="H230" s="1" t="s">
        <v>931</v>
      </c>
      <c r="I230" t="s">
        <v>427</v>
      </c>
      <c r="J230" t="s">
        <v>1044</v>
      </c>
    </row>
    <row r="231" spans="1:10" x14ac:dyDescent="0.35">
      <c r="A231" t="s">
        <v>665</v>
      </c>
      <c r="B231" t="s">
        <v>668</v>
      </c>
      <c r="C231" t="s">
        <v>201</v>
      </c>
      <c r="D231" t="s">
        <v>314</v>
      </c>
      <c r="E231" t="s">
        <v>308</v>
      </c>
      <c r="F231">
        <v>50</v>
      </c>
      <c r="G231" t="s">
        <v>932</v>
      </c>
      <c r="H231" s="1" t="s">
        <v>732</v>
      </c>
      <c r="I231" t="s">
        <v>428</v>
      </c>
      <c r="J231" t="s">
        <v>1044</v>
      </c>
    </row>
    <row r="232" spans="1:10" x14ac:dyDescent="0.35">
      <c r="A232" t="s">
        <v>665</v>
      </c>
      <c r="B232" t="s">
        <v>668</v>
      </c>
      <c r="C232" t="s">
        <v>202</v>
      </c>
      <c r="D232" t="s">
        <v>345</v>
      </c>
      <c r="E232" t="s">
        <v>332</v>
      </c>
      <c r="F232">
        <v>81</v>
      </c>
      <c r="G232" t="s">
        <v>933</v>
      </c>
      <c r="I232" t="s">
        <v>429</v>
      </c>
      <c r="J232" t="s">
        <v>1044</v>
      </c>
    </row>
    <row r="233" spans="1:10" x14ac:dyDescent="0.35">
      <c r="A233" t="s">
        <v>665</v>
      </c>
      <c r="B233" t="s">
        <v>668</v>
      </c>
      <c r="C233" t="s">
        <v>203</v>
      </c>
      <c r="D233" t="s">
        <v>326</v>
      </c>
      <c r="E233" t="s">
        <v>305</v>
      </c>
      <c r="F233">
        <v>54</v>
      </c>
      <c r="G233" t="s">
        <v>16</v>
      </c>
      <c r="H233" s="1" t="s">
        <v>829</v>
      </c>
      <c r="I233" t="s">
        <v>403</v>
      </c>
      <c r="J233" t="s">
        <v>1044</v>
      </c>
    </row>
    <row r="234" spans="1:10" x14ac:dyDescent="0.35">
      <c r="A234" t="s">
        <v>665</v>
      </c>
      <c r="B234" t="s">
        <v>668</v>
      </c>
      <c r="C234" t="s">
        <v>204</v>
      </c>
      <c r="D234" t="s">
        <v>346</v>
      </c>
      <c r="E234" t="s">
        <v>297</v>
      </c>
      <c r="F234">
        <v>5</v>
      </c>
      <c r="G234" t="s">
        <v>372</v>
      </c>
      <c r="H234" s="1" t="s">
        <v>819</v>
      </c>
      <c r="I234" t="s">
        <v>430</v>
      </c>
      <c r="J234" t="s">
        <v>1044</v>
      </c>
    </row>
    <row r="235" spans="1:10" x14ac:dyDescent="0.35">
      <c r="A235" t="s">
        <v>665</v>
      </c>
      <c r="B235" t="s">
        <v>668</v>
      </c>
      <c r="C235" t="s">
        <v>205</v>
      </c>
      <c r="D235" t="s">
        <v>347</v>
      </c>
      <c r="E235" t="s">
        <v>321</v>
      </c>
      <c r="F235">
        <v>44</v>
      </c>
      <c r="G235" t="s">
        <v>373</v>
      </c>
      <c r="I235" t="s">
        <v>431</v>
      </c>
      <c r="J235" t="s">
        <v>1044</v>
      </c>
    </row>
    <row r="236" spans="1:10" x14ac:dyDescent="0.35">
      <c r="A236" t="s">
        <v>665</v>
      </c>
      <c r="B236" t="s">
        <v>668</v>
      </c>
      <c r="C236" t="s">
        <v>206</v>
      </c>
      <c r="D236" t="s">
        <v>325</v>
      </c>
      <c r="E236" t="s">
        <v>297</v>
      </c>
      <c r="F236">
        <v>5</v>
      </c>
      <c r="G236" t="s">
        <v>374</v>
      </c>
      <c r="I236" t="s">
        <v>600</v>
      </c>
      <c r="J236" t="s">
        <v>1044</v>
      </c>
    </row>
    <row r="237" spans="1:10" x14ac:dyDescent="0.35">
      <c r="A237" t="s">
        <v>665</v>
      </c>
      <c r="B237" t="s">
        <v>668</v>
      </c>
      <c r="C237" t="s">
        <v>207</v>
      </c>
      <c r="D237" t="s">
        <v>672</v>
      </c>
      <c r="E237" t="s">
        <v>672</v>
      </c>
      <c r="F237">
        <v>11</v>
      </c>
      <c r="G237" t="s">
        <v>934</v>
      </c>
      <c r="H237" s="1" t="s">
        <v>733</v>
      </c>
      <c r="I237" t="s">
        <v>1046</v>
      </c>
      <c r="J237" t="s">
        <v>1043</v>
      </c>
    </row>
    <row r="238" spans="1:10" x14ac:dyDescent="0.35">
      <c r="A238" t="s">
        <v>665</v>
      </c>
      <c r="B238" t="s">
        <v>668</v>
      </c>
      <c r="C238" t="s">
        <v>208</v>
      </c>
      <c r="D238" t="s">
        <v>672</v>
      </c>
      <c r="E238" t="s">
        <v>672</v>
      </c>
      <c r="F238">
        <v>11</v>
      </c>
      <c r="G238" t="s">
        <v>935</v>
      </c>
      <c r="I238" t="s">
        <v>1046</v>
      </c>
      <c r="J238" t="s">
        <v>1043</v>
      </c>
    </row>
    <row r="239" spans="1:10" x14ac:dyDescent="0.35">
      <c r="A239" t="s">
        <v>665</v>
      </c>
      <c r="B239" t="s">
        <v>668</v>
      </c>
      <c r="C239" t="s">
        <v>209</v>
      </c>
      <c r="D239" t="s">
        <v>350</v>
      </c>
      <c r="E239" t="s">
        <v>351</v>
      </c>
      <c r="F239">
        <v>70</v>
      </c>
      <c r="G239" t="s">
        <v>936</v>
      </c>
      <c r="H239" s="1" t="s">
        <v>734</v>
      </c>
      <c r="I239" t="s">
        <v>615</v>
      </c>
      <c r="J239" t="s">
        <v>1044</v>
      </c>
    </row>
    <row r="240" spans="1:10" x14ac:dyDescent="0.35">
      <c r="A240" t="s">
        <v>665</v>
      </c>
      <c r="B240" t="s">
        <v>668</v>
      </c>
      <c r="C240" t="s">
        <v>210</v>
      </c>
      <c r="D240" t="s">
        <v>348</v>
      </c>
      <c r="E240" t="s">
        <v>349</v>
      </c>
      <c r="F240">
        <v>13</v>
      </c>
      <c r="G240" t="s">
        <v>937</v>
      </c>
      <c r="I240" t="s">
        <v>432</v>
      </c>
      <c r="J240" t="s">
        <v>1044</v>
      </c>
    </row>
    <row r="241" spans="1:10" x14ac:dyDescent="0.35">
      <c r="A241" t="s">
        <v>665</v>
      </c>
      <c r="B241" t="s">
        <v>668</v>
      </c>
      <c r="C241" t="s">
        <v>211</v>
      </c>
      <c r="D241" t="s">
        <v>348</v>
      </c>
      <c r="E241" t="s">
        <v>349</v>
      </c>
      <c r="F241">
        <v>13</v>
      </c>
      <c r="G241" t="s">
        <v>938</v>
      </c>
      <c r="I241" t="s">
        <v>433</v>
      </c>
      <c r="J241" t="s">
        <v>1044</v>
      </c>
    </row>
    <row r="242" spans="1:10" x14ac:dyDescent="0.35">
      <c r="A242" t="s">
        <v>665</v>
      </c>
      <c r="B242" t="s">
        <v>668</v>
      </c>
      <c r="C242" t="s">
        <v>212</v>
      </c>
      <c r="D242" t="s">
        <v>309</v>
      </c>
      <c r="E242" t="s">
        <v>310</v>
      </c>
      <c r="F242">
        <v>8</v>
      </c>
      <c r="G242" t="s">
        <v>17</v>
      </c>
      <c r="J242" t="s">
        <v>1044</v>
      </c>
    </row>
    <row r="243" spans="1:10" x14ac:dyDescent="0.35">
      <c r="A243" t="s">
        <v>665</v>
      </c>
      <c r="B243" t="s">
        <v>668</v>
      </c>
      <c r="C243" t="s">
        <v>213</v>
      </c>
      <c r="D243" t="s">
        <v>352</v>
      </c>
      <c r="E243" t="s">
        <v>329</v>
      </c>
      <c r="F243">
        <v>86</v>
      </c>
      <c r="G243" t="s">
        <v>939</v>
      </c>
      <c r="I243" t="s">
        <v>643</v>
      </c>
      <c r="J243" t="s">
        <v>1044</v>
      </c>
    </row>
    <row r="244" spans="1:10" x14ac:dyDescent="0.35">
      <c r="A244" t="s">
        <v>665</v>
      </c>
      <c r="B244" t="s">
        <v>668</v>
      </c>
      <c r="C244" t="s">
        <v>214</v>
      </c>
      <c r="D244" t="s">
        <v>353</v>
      </c>
      <c r="E244" t="s">
        <v>65</v>
      </c>
      <c r="F244">
        <v>52</v>
      </c>
      <c r="G244" t="s">
        <v>940</v>
      </c>
      <c r="I244" t="s">
        <v>434</v>
      </c>
      <c r="J244" t="s">
        <v>1044</v>
      </c>
    </row>
    <row r="245" spans="1:10" x14ac:dyDescent="0.35">
      <c r="A245" t="s">
        <v>665</v>
      </c>
      <c r="B245" t="s">
        <v>668</v>
      </c>
      <c r="C245" t="s">
        <v>215</v>
      </c>
      <c r="D245" t="s">
        <v>354</v>
      </c>
      <c r="E245" t="s">
        <v>55</v>
      </c>
      <c r="F245">
        <v>76</v>
      </c>
      <c r="G245" t="s">
        <v>941</v>
      </c>
      <c r="I245" t="s">
        <v>435</v>
      </c>
      <c r="J245" t="s">
        <v>1044</v>
      </c>
    </row>
    <row r="246" spans="1:10" x14ac:dyDescent="0.35">
      <c r="A246" t="s">
        <v>665</v>
      </c>
      <c r="B246" t="s">
        <v>668</v>
      </c>
      <c r="C246" t="s">
        <v>216</v>
      </c>
      <c r="D246" t="s">
        <v>355</v>
      </c>
      <c r="E246" t="s">
        <v>340</v>
      </c>
      <c r="F246">
        <v>99</v>
      </c>
      <c r="G246" t="s">
        <v>942</v>
      </c>
      <c r="I246" t="s">
        <v>436</v>
      </c>
      <c r="J246" t="s">
        <v>1044</v>
      </c>
    </row>
    <row r="247" spans="1:10" x14ac:dyDescent="0.35">
      <c r="A247" t="s">
        <v>665</v>
      </c>
      <c r="B247" t="s">
        <v>668</v>
      </c>
      <c r="C247" t="s">
        <v>217</v>
      </c>
      <c r="D247" t="s">
        <v>356</v>
      </c>
      <c r="E247" t="s">
        <v>351</v>
      </c>
      <c r="F247">
        <v>70</v>
      </c>
      <c r="G247" t="s">
        <v>943</v>
      </c>
      <c r="I247" t="s">
        <v>437</v>
      </c>
      <c r="J247" t="s">
        <v>1044</v>
      </c>
    </row>
    <row r="248" spans="1:10" x14ac:dyDescent="0.35">
      <c r="A248" t="s">
        <v>665</v>
      </c>
      <c r="B248" t="s">
        <v>668</v>
      </c>
      <c r="C248" t="s">
        <v>218</v>
      </c>
      <c r="D248" t="s">
        <v>672</v>
      </c>
      <c r="E248" t="s">
        <v>672</v>
      </c>
      <c r="F248">
        <v>11</v>
      </c>
      <c r="G248" t="s">
        <v>944</v>
      </c>
      <c r="I248" t="s">
        <v>1046</v>
      </c>
      <c r="J248" t="s">
        <v>1043</v>
      </c>
    </row>
    <row r="249" spans="1:10" x14ac:dyDescent="0.35">
      <c r="A249" t="s">
        <v>665</v>
      </c>
      <c r="B249" t="s">
        <v>668</v>
      </c>
      <c r="C249" t="s">
        <v>219</v>
      </c>
      <c r="D249" t="s">
        <v>672</v>
      </c>
      <c r="E249" t="s">
        <v>672</v>
      </c>
      <c r="F249">
        <v>11</v>
      </c>
      <c r="G249" t="s">
        <v>945</v>
      </c>
      <c r="H249" s="1" t="s">
        <v>946</v>
      </c>
      <c r="I249" t="s">
        <v>1046</v>
      </c>
      <c r="J249" t="s">
        <v>1043</v>
      </c>
    </row>
    <row r="250" spans="1:10" x14ac:dyDescent="0.35">
      <c r="A250" t="s">
        <v>665</v>
      </c>
      <c r="B250" t="s">
        <v>668</v>
      </c>
      <c r="C250" t="s">
        <v>220</v>
      </c>
      <c r="D250" t="s">
        <v>357</v>
      </c>
      <c r="E250" t="s">
        <v>69</v>
      </c>
      <c r="F250">
        <v>25</v>
      </c>
      <c r="G250" t="s">
        <v>947</v>
      </c>
      <c r="I250" t="s">
        <v>438</v>
      </c>
      <c r="J250" t="s">
        <v>1044</v>
      </c>
    </row>
    <row r="251" spans="1:10" x14ac:dyDescent="0.35">
      <c r="A251" t="s">
        <v>665</v>
      </c>
      <c r="B251" t="s">
        <v>668</v>
      </c>
      <c r="C251" t="s">
        <v>221</v>
      </c>
      <c r="D251" t="s">
        <v>54</v>
      </c>
      <c r="E251" t="s">
        <v>55</v>
      </c>
      <c r="F251">
        <v>76</v>
      </c>
      <c r="G251" t="s">
        <v>948</v>
      </c>
      <c r="I251" t="s">
        <v>439</v>
      </c>
      <c r="J251" t="s">
        <v>1044</v>
      </c>
    </row>
    <row r="252" spans="1:10" x14ac:dyDescent="0.35">
      <c r="A252" t="s">
        <v>665</v>
      </c>
      <c r="B252" t="s">
        <v>668</v>
      </c>
      <c r="C252" t="s">
        <v>222</v>
      </c>
      <c r="D252" t="s">
        <v>296</v>
      </c>
      <c r="E252" t="s">
        <v>297</v>
      </c>
      <c r="F252">
        <v>5</v>
      </c>
      <c r="G252" t="s">
        <v>593</v>
      </c>
      <c r="H252" s="1" t="s">
        <v>949</v>
      </c>
      <c r="I252" t="s">
        <v>626</v>
      </c>
      <c r="J252" t="s">
        <v>1044</v>
      </c>
    </row>
    <row r="253" spans="1:10" x14ac:dyDescent="0.35">
      <c r="A253" t="s">
        <v>665</v>
      </c>
      <c r="B253" t="s">
        <v>668</v>
      </c>
      <c r="C253" t="s">
        <v>223</v>
      </c>
      <c r="D253" t="s">
        <v>323</v>
      </c>
      <c r="E253" t="s">
        <v>297</v>
      </c>
      <c r="F253">
        <v>5</v>
      </c>
      <c r="G253" t="s">
        <v>950</v>
      </c>
      <c r="I253" t="s">
        <v>629</v>
      </c>
      <c r="J253" t="s">
        <v>1044</v>
      </c>
    </row>
    <row r="254" spans="1:10" x14ac:dyDescent="0.35">
      <c r="A254" t="s">
        <v>665</v>
      </c>
      <c r="B254" t="s">
        <v>668</v>
      </c>
      <c r="C254" t="s">
        <v>224</v>
      </c>
      <c r="D254" t="s">
        <v>357</v>
      </c>
      <c r="E254" t="s">
        <v>69</v>
      </c>
      <c r="F254">
        <v>25</v>
      </c>
      <c r="G254" t="s">
        <v>951</v>
      </c>
      <c r="I254" t="s">
        <v>440</v>
      </c>
      <c r="J254" t="s">
        <v>1044</v>
      </c>
    </row>
    <row r="255" spans="1:10" x14ac:dyDescent="0.35">
      <c r="A255" t="s">
        <v>665</v>
      </c>
      <c r="B255" t="s">
        <v>668</v>
      </c>
      <c r="C255" t="s">
        <v>225</v>
      </c>
      <c r="D255" t="s">
        <v>358</v>
      </c>
      <c r="E255" t="s">
        <v>308</v>
      </c>
      <c r="F255">
        <v>50</v>
      </c>
      <c r="G255" t="s">
        <v>952</v>
      </c>
      <c r="I255" t="s">
        <v>441</v>
      </c>
      <c r="J255" t="s">
        <v>1044</v>
      </c>
    </row>
    <row r="256" spans="1:10" x14ac:dyDescent="0.35">
      <c r="A256" t="s">
        <v>665</v>
      </c>
      <c r="B256" t="s">
        <v>668</v>
      </c>
      <c r="C256" t="s">
        <v>226</v>
      </c>
      <c r="D256" t="s">
        <v>60</v>
      </c>
      <c r="E256" t="s">
        <v>61</v>
      </c>
      <c r="F256">
        <v>63</v>
      </c>
      <c r="G256" t="s">
        <v>953</v>
      </c>
      <c r="H256" s="1" t="s">
        <v>811</v>
      </c>
      <c r="I256" t="s">
        <v>622</v>
      </c>
      <c r="J256" t="s">
        <v>1044</v>
      </c>
    </row>
    <row r="257" spans="1:10" x14ac:dyDescent="0.35">
      <c r="A257" t="s">
        <v>665</v>
      </c>
      <c r="B257" t="s">
        <v>668</v>
      </c>
      <c r="C257" t="s">
        <v>227</v>
      </c>
      <c r="D257" t="s">
        <v>359</v>
      </c>
      <c r="E257" t="s">
        <v>301</v>
      </c>
      <c r="F257">
        <v>18</v>
      </c>
      <c r="G257" t="s">
        <v>954</v>
      </c>
      <c r="I257" t="s">
        <v>442</v>
      </c>
      <c r="J257" t="s">
        <v>1044</v>
      </c>
    </row>
    <row r="258" spans="1:10" x14ac:dyDescent="0.35">
      <c r="A258" t="s">
        <v>665</v>
      </c>
      <c r="B258" t="s">
        <v>669</v>
      </c>
      <c r="C258" t="s">
        <v>228</v>
      </c>
      <c r="D258" t="s">
        <v>672</v>
      </c>
      <c r="E258" t="s">
        <v>672</v>
      </c>
      <c r="F258">
        <v>11</v>
      </c>
      <c r="G258" t="s">
        <v>955</v>
      </c>
      <c r="H258" s="1" t="s">
        <v>1042</v>
      </c>
      <c r="I258" t="s">
        <v>1046</v>
      </c>
      <c r="J258" t="s">
        <v>1043</v>
      </c>
    </row>
    <row r="259" spans="1:10" x14ac:dyDescent="0.35">
      <c r="A259" t="s">
        <v>665</v>
      </c>
      <c r="B259" t="s">
        <v>669</v>
      </c>
      <c r="C259" t="s">
        <v>229</v>
      </c>
      <c r="D259" t="s">
        <v>672</v>
      </c>
      <c r="E259" t="s">
        <v>672</v>
      </c>
      <c r="F259">
        <v>11</v>
      </c>
      <c r="G259" t="s">
        <v>956</v>
      </c>
      <c r="H259" s="1" t="s">
        <v>735</v>
      </c>
      <c r="I259" t="s">
        <v>1046</v>
      </c>
      <c r="J259" t="s">
        <v>1043</v>
      </c>
    </row>
    <row r="260" spans="1:10" x14ac:dyDescent="0.35">
      <c r="A260" t="s">
        <v>665</v>
      </c>
      <c r="B260" t="s">
        <v>669</v>
      </c>
      <c r="C260" t="s">
        <v>230</v>
      </c>
      <c r="D260" t="s">
        <v>672</v>
      </c>
      <c r="E260" t="s">
        <v>672</v>
      </c>
      <c r="F260">
        <v>11</v>
      </c>
      <c r="G260" t="s">
        <v>957</v>
      </c>
      <c r="I260" t="s">
        <v>1046</v>
      </c>
      <c r="J260" t="s">
        <v>1043</v>
      </c>
    </row>
    <row r="261" spans="1:10" x14ac:dyDescent="0.35">
      <c r="A261" t="s">
        <v>665</v>
      </c>
      <c r="B261" t="s">
        <v>669</v>
      </c>
      <c r="C261" t="s">
        <v>231</v>
      </c>
      <c r="D261" t="s">
        <v>296</v>
      </c>
      <c r="E261" t="s">
        <v>297</v>
      </c>
      <c r="F261">
        <v>5</v>
      </c>
      <c r="G261" t="s">
        <v>958</v>
      </c>
      <c r="I261" t="s">
        <v>644</v>
      </c>
      <c r="J261" t="s">
        <v>1044</v>
      </c>
    </row>
    <row r="262" spans="1:10" x14ac:dyDescent="0.35">
      <c r="A262" t="s">
        <v>665</v>
      </c>
      <c r="B262" t="s">
        <v>669</v>
      </c>
      <c r="C262" t="s">
        <v>232</v>
      </c>
      <c r="D262" t="s">
        <v>54</v>
      </c>
      <c r="E262" t="s">
        <v>55</v>
      </c>
      <c r="F262">
        <v>76</v>
      </c>
      <c r="G262" t="s">
        <v>959</v>
      </c>
      <c r="I262" t="s">
        <v>596</v>
      </c>
      <c r="J262" t="s">
        <v>1044</v>
      </c>
    </row>
    <row r="263" spans="1:10" x14ac:dyDescent="0.35">
      <c r="A263" t="s">
        <v>665</v>
      </c>
      <c r="B263" t="s">
        <v>668</v>
      </c>
      <c r="C263" t="s">
        <v>551</v>
      </c>
      <c r="D263" t="s">
        <v>357</v>
      </c>
      <c r="E263" t="s">
        <v>69</v>
      </c>
      <c r="F263">
        <v>25</v>
      </c>
      <c r="G263" t="s">
        <v>666</v>
      </c>
      <c r="I263" t="s">
        <v>438</v>
      </c>
      <c r="J263" t="s">
        <v>1044</v>
      </c>
    </row>
    <row r="264" spans="1:10" x14ac:dyDescent="0.35">
      <c r="A264" t="s">
        <v>665</v>
      </c>
      <c r="B264" t="s">
        <v>669</v>
      </c>
      <c r="C264" t="s">
        <v>233</v>
      </c>
      <c r="D264" t="s">
        <v>672</v>
      </c>
      <c r="E264" t="s">
        <v>672</v>
      </c>
      <c r="F264">
        <v>11</v>
      </c>
      <c r="G264" t="s">
        <v>960</v>
      </c>
      <c r="H264" s="1" t="s">
        <v>736</v>
      </c>
      <c r="I264" t="s">
        <v>1046</v>
      </c>
      <c r="J264" t="s">
        <v>1043</v>
      </c>
    </row>
    <row r="265" spans="1:10" x14ac:dyDescent="0.35">
      <c r="A265" t="s">
        <v>665</v>
      </c>
      <c r="B265" t="s">
        <v>669</v>
      </c>
      <c r="C265" t="s">
        <v>234</v>
      </c>
      <c r="D265" t="s">
        <v>296</v>
      </c>
      <c r="E265" t="s">
        <v>297</v>
      </c>
      <c r="F265">
        <v>5</v>
      </c>
      <c r="G265" t="s">
        <v>961</v>
      </c>
      <c r="I265" t="s">
        <v>443</v>
      </c>
      <c r="J265" t="s">
        <v>1044</v>
      </c>
    </row>
    <row r="266" spans="1:10" x14ac:dyDescent="0.35">
      <c r="A266" t="s">
        <v>665</v>
      </c>
      <c r="B266" t="s">
        <v>669</v>
      </c>
      <c r="C266" t="s">
        <v>235</v>
      </c>
      <c r="D266" t="s">
        <v>54</v>
      </c>
      <c r="E266" t="s">
        <v>55</v>
      </c>
      <c r="F266">
        <v>76</v>
      </c>
      <c r="G266" t="s">
        <v>962</v>
      </c>
      <c r="I266" t="s">
        <v>444</v>
      </c>
      <c r="J266" t="s">
        <v>1044</v>
      </c>
    </row>
    <row r="267" spans="1:10" x14ac:dyDescent="0.35">
      <c r="A267" t="s">
        <v>665</v>
      </c>
      <c r="B267" t="s">
        <v>669</v>
      </c>
      <c r="C267" t="s">
        <v>236</v>
      </c>
      <c r="D267" t="s">
        <v>89</v>
      </c>
      <c r="E267" t="s">
        <v>90</v>
      </c>
      <c r="F267">
        <v>66</v>
      </c>
      <c r="G267" t="s">
        <v>963</v>
      </c>
      <c r="I267" t="s">
        <v>445</v>
      </c>
      <c r="J267" t="s">
        <v>1044</v>
      </c>
    </row>
    <row r="268" spans="1:10" x14ac:dyDescent="0.35">
      <c r="A268" t="s">
        <v>665</v>
      </c>
      <c r="B268" t="s">
        <v>669</v>
      </c>
      <c r="C268" t="s">
        <v>237</v>
      </c>
      <c r="D268" t="s">
        <v>309</v>
      </c>
      <c r="E268" t="s">
        <v>310</v>
      </c>
      <c r="F268">
        <v>8</v>
      </c>
      <c r="G268" t="s">
        <v>964</v>
      </c>
      <c r="I268" t="s">
        <v>645</v>
      </c>
      <c r="J268" t="s">
        <v>1044</v>
      </c>
    </row>
    <row r="269" spans="1:10" x14ac:dyDescent="0.35">
      <c r="A269" t="s">
        <v>665</v>
      </c>
      <c r="B269" t="s">
        <v>669</v>
      </c>
      <c r="C269" t="s">
        <v>238</v>
      </c>
      <c r="D269" t="s">
        <v>307</v>
      </c>
      <c r="E269" t="s">
        <v>308</v>
      </c>
      <c r="F269">
        <v>50</v>
      </c>
      <c r="G269" t="s">
        <v>965</v>
      </c>
      <c r="I269" t="s">
        <v>646</v>
      </c>
      <c r="J269" t="s">
        <v>1044</v>
      </c>
    </row>
    <row r="270" spans="1:10" x14ac:dyDescent="0.35">
      <c r="A270" t="s">
        <v>665</v>
      </c>
      <c r="B270" t="s">
        <v>669</v>
      </c>
      <c r="C270" t="s">
        <v>239</v>
      </c>
      <c r="D270" t="s">
        <v>64</v>
      </c>
      <c r="E270" t="s">
        <v>65</v>
      </c>
      <c r="F270">
        <v>52</v>
      </c>
      <c r="G270" t="s">
        <v>966</v>
      </c>
      <c r="I270" t="s">
        <v>647</v>
      </c>
      <c r="J270" t="s">
        <v>1044</v>
      </c>
    </row>
    <row r="271" spans="1:10" x14ac:dyDescent="0.35">
      <c r="A271" t="s">
        <v>665</v>
      </c>
      <c r="B271" t="s">
        <v>669</v>
      </c>
      <c r="C271" t="s">
        <v>240</v>
      </c>
      <c r="D271" t="s">
        <v>318</v>
      </c>
      <c r="E271" t="s">
        <v>319</v>
      </c>
      <c r="F271">
        <v>47</v>
      </c>
      <c r="G271" t="s">
        <v>967</v>
      </c>
      <c r="I271" t="s">
        <v>446</v>
      </c>
      <c r="J271" t="s">
        <v>1044</v>
      </c>
    </row>
    <row r="272" spans="1:10" x14ac:dyDescent="0.35">
      <c r="A272" t="s">
        <v>665</v>
      </c>
      <c r="B272" t="s">
        <v>669</v>
      </c>
      <c r="C272" t="s">
        <v>241</v>
      </c>
      <c r="D272" t="s">
        <v>307</v>
      </c>
      <c r="E272" t="s">
        <v>308</v>
      </c>
      <c r="F272">
        <v>50</v>
      </c>
      <c r="G272" t="s">
        <v>968</v>
      </c>
      <c r="I272" t="s">
        <v>447</v>
      </c>
      <c r="J272" t="s">
        <v>1044</v>
      </c>
    </row>
    <row r="273" spans="1:10" x14ac:dyDescent="0.35">
      <c r="A273" t="s">
        <v>665</v>
      </c>
      <c r="B273" t="s">
        <v>669</v>
      </c>
      <c r="C273" t="s">
        <v>242</v>
      </c>
      <c r="D273" t="s">
        <v>309</v>
      </c>
      <c r="E273" t="s">
        <v>310</v>
      </c>
      <c r="F273">
        <v>8</v>
      </c>
      <c r="G273" t="s">
        <v>969</v>
      </c>
      <c r="I273" t="s">
        <v>448</v>
      </c>
      <c r="J273" t="s">
        <v>1044</v>
      </c>
    </row>
    <row r="274" spans="1:10" x14ac:dyDescent="0.35">
      <c r="A274" t="s">
        <v>665</v>
      </c>
      <c r="B274" t="s">
        <v>669</v>
      </c>
      <c r="C274" t="s">
        <v>243</v>
      </c>
      <c r="D274" t="s">
        <v>58</v>
      </c>
      <c r="E274" t="s">
        <v>59</v>
      </c>
      <c r="F274">
        <v>73</v>
      </c>
      <c r="G274" t="s">
        <v>970</v>
      </c>
      <c r="I274" t="s">
        <v>80</v>
      </c>
      <c r="J274" t="s">
        <v>1044</v>
      </c>
    </row>
    <row r="275" spans="1:10" x14ac:dyDescent="0.35">
      <c r="A275" t="s">
        <v>665</v>
      </c>
      <c r="B275" t="s">
        <v>669</v>
      </c>
      <c r="C275" t="s">
        <v>244</v>
      </c>
      <c r="D275" t="s">
        <v>64</v>
      </c>
      <c r="E275" t="s">
        <v>65</v>
      </c>
      <c r="F275">
        <v>52</v>
      </c>
      <c r="G275" t="s">
        <v>971</v>
      </c>
      <c r="I275" t="s">
        <v>449</v>
      </c>
      <c r="J275" t="s">
        <v>1044</v>
      </c>
    </row>
    <row r="276" spans="1:10" x14ac:dyDescent="0.35">
      <c r="A276" t="s">
        <v>665</v>
      </c>
      <c r="B276" t="s">
        <v>669</v>
      </c>
      <c r="C276" t="s">
        <v>245</v>
      </c>
      <c r="D276" t="s">
        <v>294</v>
      </c>
      <c r="E276" t="s">
        <v>295</v>
      </c>
      <c r="F276">
        <v>68</v>
      </c>
      <c r="G276" t="s">
        <v>18</v>
      </c>
      <c r="I276" t="s">
        <v>648</v>
      </c>
      <c r="J276" t="s">
        <v>1044</v>
      </c>
    </row>
    <row r="277" spans="1:10" x14ac:dyDescent="0.35">
      <c r="A277" t="s">
        <v>665</v>
      </c>
      <c r="B277" t="s">
        <v>669</v>
      </c>
      <c r="C277" t="s">
        <v>246</v>
      </c>
      <c r="D277" t="s">
        <v>672</v>
      </c>
      <c r="E277" t="s">
        <v>672</v>
      </c>
      <c r="F277">
        <v>11</v>
      </c>
      <c r="G277" t="s">
        <v>972</v>
      </c>
      <c r="H277" s="1" t="s">
        <v>737</v>
      </c>
      <c r="I277" t="s">
        <v>1046</v>
      </c>
      <c r="J277" t="s">
        <v>1043</v>
      </c>
    </row>
    <row r="278" spans="1:10" x14ac:dyDescent="0.35">
      <c r="A278" t="s">
        <v>665</v>
      </c>
      <c r="B278" t="s">
        <v>669</v>
      </c>
      <c r="C278" t="s">
        <v>247</v>
      </c>
      <c r="D278" t="s">
        <v>361</v>
      </c>
      <c r="E278" t="s">
        <v>362</v>
      </c>
      <c r="F278">
        <v>23</v>
      </c>
      <c r="G278" t="s">
        <v>973</v>
      </c>
      <c r="I278" t="s">
        <v>613</v>
      </c>
      <c r="J278" t="s">
        <v>1044</v>
      </c>
    </row>
    <row r="279" spans="1:10" x14ac:dyDescent="0.35">
      <c r="A279" t="s">
        <v>665</v>
      </c>
      <c r="B279" t="s">
        <v>669</v>
      </c>
      <c r="C279" t="s">
        <v>248</v>
      </c>
      <c r="D279" t="s">
        <v>54</v>
      </c>
      <c r="E279" t="s">
        <v>55</v>
      </c>
      <c r="F279">
        <v>76</v>
      </c>
      <c r="G279" t="s">
        <v>974</v>
      </c>
      <c r="I279" t="s">
        <v>450</v>
      </c>
      <c r="J279" t="s">
        <v>1044</v>
      </c>
    </row>
    <row r="280" spans="1:10" x14ac:dyDescent="0.35">
      <c r="A280" t="s">
        <v>665</v>
      </c>
      <c r="B280" t="s">
        <v>669</v>
      </c>
      <c r="C280" t="s">
        <v>249</v>
      </c>
      <c r="D280" t="s">
        <v>672</v>
      </c>
      <c r="E280" t="s">
        <v>672</v>
      </c>
      <c r="F280">
        <v>11</v>
      </c>
      <c r="G280" t="s">
        <v>975</v>
      </c>
      <c r="H280" s="1" t="s">
        <v>976</v>
      </c>
      <c r="I280" t="s">
        <v>1046</v>
      </c>
      <c r="J280" t="s">
        <v>1043</v>
      </c>
    </row>
    <row r="281" spans="1:10" x14ac:dyDescent="0.35">
      <c r="A281" t="s">
        <v>665</v>
      </c>
      <c r="B281" t="s">
        <v>669</v>
      </c>
      <c r="C281" t="s">
        <v>250</v>
      </c>
      <c r="D281" t="s">
        <v>89</v>
      </c>
      <c r="E281" t="s">
        <v>90</v>
      </c>
      <c r="F281">
        <v>66</v>
      </c>
      <c r="G281" t="s">
        <v>977</v>
      </c>
      <c r="I281" t="s">
        <v>623</v>
      </c>
      <c r="J281" t="s">
        <v>1044</v>
      </c>
    </row>
    <row r="282" spans="1:10" x14ac:dyDescent="0.35">
      <c r="A282" t="s">
        <v>665</v>
      </c>
      <c r="B282" t="s">
        <v>669</v>
      </c>
      <c r="C282" t="s">
        <v>552</v>
      </c>
      <c r="D282" t="s">
        <v>312</v>
      </c>
      <c r="E282" t="s">
        <v>313</v>
      </c>
      <c r="F282">
        <v>27</v>
      </c>
      <c r="G282" t="s">
        <v>978</v>
      </c>
      <c r="I282" t="s">
        <v>392</v>
      </c>
      <c r="J282" t="s">
        <v>1044</v>
      </c>
    </row>
    <row r="283" spans="1:10" x14ac:dyDescent="0.35">
      <c r="A283" t="s">
        <v>665</v>
      </c>
      <c r="B283" t="s">
        <v>669</v>
      </c>
      <c r="C283" t="s">
        <v>251</v>
      </c>
      <c r="D283" t="s">
        <v>360</v>
      </c>
      <c r="E283" t="s">
        <v>331</v>
      </c>
      <c r="F283">
        <v>95</v>
      </c>
      <c r="G283" t="s">
        <v>979</v>
      </c>
      <c r="I283" t="s">
        <v>649</v>
      </c>
      <c r="J283" t="s">
        <v>1044</v>
      </c>
    </row>
    <row r="284" spans="1:10" x14ac:dyDescent="0.35">
      <c r="A284" t="s">
        <v>665</v>
      </c>
      <c r="B284" t="s">
        <v>669</v>
      </c>
      <c r="C284" t="s">
        <v>252</v>
      </c>
      <c r="D284" t="s">
        <v>56</v>
      </c>
      <c r="E284" t="s">
        <v>57</v>
      </c>
      <c r="F284">
        <v>41</v>
      </c>
      <c r="G284" t="s">
        <v>980</v>
      </c>
      <c r="I284" t="s">
        <v>97</v>
      </c>
      <c r="J284" t="s">
        <v>1044</v>
      </c>
    </row>
    <row r="285" spans="1:10" x14ac:dyDescent="0.35">
      <c r="A285" t="s">
        <v>665</v>
      </c>
      <c r="B285" t="s">
        <v>669</v>
      </c>
      <c r="C285" t="s">
        <v>253</v>
      </c>
      <c r="D285" t="s">
        <v>296</v>
      </c>
      <c r="E285" t="s">
        <v>297</v>
      </c>
      <c r="F285">
        <v>5</v>
      </c>
      <c r="G285" t="s">
        <v>375</v>
      </c>
      <c r="I285" t="s">
        <v>627</v>
      </c>
      <c r="J285" t="s">
        <v>1044</v>
      </c>
    </row>
    <row r="286" spans="1:10" x14ac:dyDescent="0.35">
      <c r="A286" t="s">
        <v>665</v>
      </c>
      <c r="B286" t="s">
        <v>669</v>
      </c>
      <c r="C286" t="s">
        <v>254</v>
      </c>
      <c r="D286" t="s">
        <v>296</v>
      </c>
      <c r="E286" t="s">
        <v>297</v>
      </c>
      <c r="F286">
        <v>5</v>
      </c>
      <c r="G286" t="s">
        <v>981</v>
      </c>
      <c r="I286" t="s">
        <v>98</v>
      </c>
      <c r="J286" t="s">
        <v>1044</v>
      </c>
    </row>
    <row r="287" spans="1:10" x14ac:dyDescent="0.35">
      <c r="A287" t="s">
        <v>665</v>
      </c>
      <c r="B287" t="s">
        <v>669</v>
      </c>
      <c r="C287" t="s">
        <v>255</v>
      </c>
      <c r="D287" t="s">
        <v>62</v>
      </c>
      <c r="E287" t="s">
        <v>63</v>
      </c>
      <c r="F287">
        <v>19</v>
      </c>
      <c r="G287" t="s">
        <v>982</v>
      </c>
      <c r="I287" t="s">
        <v>599</v>
      </c>
      <c r="J287" t="s">
        <v>1044</v>
      </c>
    </row>
    <row r="288" spans="1:10" x14ac:dyDescent="0.35">
      <c r="A288" t="s">
        <v>665</v>
      </c>
      <c r="B288" t="s">
        <v>669</v>
      </c>
      <c r="C288" t="s">
        <v>256</v>
      </c>
      <c r="D288" t="s">
        <v>54</v>
      </c>
      <c r="E288" t="s">
        <v>55</v>
      </c>
      <c r="F288">
        <v>76</v>
      </c>
      <c r="G288" t="s">
        <v>983</v>
      </c>
      <c r="I288" t="s">
        <v>79</v>
      </c>
      <c r="J288" t="s">
        <v>1044</v>
      </c>
    </row>
    <row r="289" spans="1:10" x14ac:dyDescent="0.35">
      <c r="A289" t="s">
        <v>665</v>
      </c>
      <c r="B289" t="s">
        <v>669</v>
      </c>
      <c r="C289" t="s">
        <v>257</v>
      </c>
      <c r="D289" t="s">
        <v>89</v>
      </c>
      <c r="E289" t="s">
        <v>90</v>
      </c>
      <c r="F289">
        <v>66</v>
      </c>
      <c r="G289" t="s">
        <v>984</v>
      </c>
      <c r="I289" t="s">
        <v>623</v>
      </c>
      <c r="J289" t="s">
        <v>1044</v>
      </c>
    </row>
    <row r="290" spans="1:10" x14ac:dyDescent="0.35">
      <c r="A290" t="s">
        <v>665</v>
      </c>
      <c r="B290" t="s">
        <v>669</v>
      </c>
      <c r="C290" t="s">
        <v>258</v>
      </c>
      <c r="D290" t="s">
        <v>87</v>
      </c>
      <c r="E290" t="s">
        <v>88</v>
      </c>
      <c r="F290">
        <v>17</v>
      </c>
      <c r="G290" t="s">
        <v>985</v>
      </c>
      <c r="I290" t="s">
        <v>650</v>
      </c>
      <c r="J290" t="s">
        <v>1044</v>
      </c>
    </row>
    <row r="291" spans="1:10" x14ac:dyDescent="0.35">
      <c r="A291" t="s">
        <v>665</v>
      </c>
      <c r="B291" t="s">
        <v>669</v>
      </c>
      <c r="C291" t="s">
        <v>259</v>
      </c>
      <c r="D291" t="s">
        <v>60</v>
      </c>
      <c r="E291" t="s">
        <v>61</v>
      </c>
      <c r="F291">
        <v>63</v>
      </c>
      <c r="G291" t="s">
        <v>986</v>
      </c>
      <c r="H291" s="1" t="s">
        <v>683</v>
      </c>
      <c r="I291" t="s">
        <v>651</v>
      </c>
      <c r="J291" t="s">
        <v>1044</v>
      </c>
    </row>
    <row r="292" spans="1:10" x14ac:dyDescent="0.35">
      <c r="A292" t="s">
        <v>665</v>
      </c>
      <c r="B292" t="s">
        <v>669</v>
      </c>
      <c r="C292" t="s">
        <v>260</v>
      </c>
      <c r="D292" t="s">
        <v>54</v>
      </c>
      <c r="E292" t="s">
        <v>55</v>
      </c>
      <c r="F292">
        <v>76</v>
      </c>
      <c r="G292" t="s">
        <v>987</v>
      </c>
      <c r="I292" t="s">
        <v>625</v>
      </c>
      <c r="J292" t="s">
        <v>1044</v>
      </c>
    </row>
    <row r="293" spans="1:10" x14ac:dyDescent="0.35">
      <c r="A293" t="s">
        <v>665</v>
      </c>
      <c r="B293" t="s">
        <v>669</v>
      </c>
      <c r="C293" t="s">
        <v>261</v>
      </c>
      <c r="D293" t="s">
        <v>60</v>
      </c>
      <c r="E293" t="s">
        <v>61</v>
      </c>
      <c r="F293">
        <v>63</v>
      </c>
      <c r="G293" t="s">
        <v>988</v>
      </c>
      <c r="H293" s="1" t="s">
        <v>738</v>
      </c>
      <c r="I293" t="s">
        <v>597</v>
      </c>
      <c r="J293" t="s">
        <v>1044</v>
      </c>
    </row>
    <row r="294" spans="1:10" x14ac:dyDescent="0.35">
      <c r="A294" t="s">
        <v>665</v>
      </c>
      <c r="B294" t="s">
        <v>669</v>
      </c>
      <c r="C294" t="s">
        <v>262</v>
      </c>
      <c r="D294" t="s">
        <v>361</v>
      </c>
      <c r="E294" t="s">
        <v>362</v>
      </c>
      <c r="F294">
        <v>23</v>
      </c>
      <c r="G294" t="s">
        <v>989</v>
      </c>
      <c r="I294" t="s">
        <v>613</v>
      </c>
      <c r="J294" t="s">
        <v>1044</v>
      </c>
    </row>
    <row r="295" spans="1:10" x14ac:dyDescent="0.35">
      <c r="A295" t="s">
        <v>665</v>
      </c>
      <c r="B295" t="s">
        <v>669</v>
      </c>
      <c r="C295" t="s">
        <v>263</v>
      </c>
      <c r="D295" t="s">
        <v>312</v>
      </c>
      <c r="E295" t="s">
        <v>313</v>
      </c>
      <c r="F295">
        <v>27</v>
      </c>
      <c r="G295" t="s">
        <v>990</v>
      </c>
      <c r="I295" t="s">
        <v>451</v>
      </c>
      <c r="J295" t="s">
        <v>1044</v>
      </c>
    </row>
    <row r="296" spans="1:10" x14ac:dyDescent="0.35">
      <c r="A296" t="s">
        <v>665</v>
      </c>
      <c r="B296" t="s">
        <v>669</v>
      </c>
      <c r="C296" t="s">
        <v>264</v>
      </c>
      <c r="D296" t="s">
        <v>363</v>
      </c>
      <c r="E296" t="s">
        <v>351</v>
      </c>
      <c r="F296">
        <v>70</v>
      </c>
      <c r="G296" t="s">
        <v>991</v>
      </c>
      <c r="I296" t="s">
        <v>633</v>
      </c>
      <c r="J296" t="s">
        <v>1044</v>
      </c>
    </row>
    <row r="297" spans="1:10" x14ac:dyDescent="0.35">
      <c r="A297" t="s">
        <v>665</v>
      </c>
      <c r="B297" t="s">
        <v>669</v>
      </c>
      <c r="C297" t="s">
        <v>265</v>
      </c>
      <c r="D297" t="s">
        <v>89</v>
      </c>
      <c r="E297" t="s">
        <v>90</v>
      </c>
      <c r="F297">
        <v>66</v>
      </c>
      <c r="G297" t="s">
        <v>376</v>
      </c>
      <c r="I297" t="s">
        <v>652</v>
      </c>
      <c r="J297" t="s">
        <v>1044</v>
      </c>
    </row>
    <row r="298" spans="1:10" x14ac:dyDescent="0.35">
      <c r="A298" t="s">
        <v>665</v>
      </c>
      <c r="B298" t="s">
        <v>669</v>
      </c>
      <c r="C298" t="s">
        <v>266</v>
      </c>
      <c r="D298" t="s">
        <v>294</v>
      </c>
      <c r="E298" t="s">
        <v>295</v>
      </c>
      <c r="F298">
        <v>68</v>
      </c>
      <c r="G298" t="s">
        <v>992</v>
      </c>
      <c r="I298" t="s">
        <v>653</v>
      </c>
      <c r="J298" t="s">
        <v>1044</v>
      </c>
    </row>
    <row r="299" spans="1:10" x14ac:dyDescent="0.35">
      <c r="A299" t="s">
        <v>665</v>
      </c>
      <c r="B299" t="s">
        <v>669</v>
      </c>
      <c r="C299" t="s">
        <v>267</v>
      </c>
      <c r="D299" t="s">
        <v>64</v>
      </c>
      <c r="E299" t="s">
        <v>65</v>
      </c>
      <c r="F299">
        <v>52</v>
      </c>
      <c r="G299" t="s">
        <v>993</v>
      </c>
      <c r="I299" t="s">
        <v>452</v>
      </c>
      <c r="J299" t="s">
        <v>1044</v>
      </c>
    </row>
    <row r="300" spans="1:10" x14ac:dyDescent="0.35">
      <c r="A300" t="s">
        <v>665</v>
      </c>
      <c r="B300" t="s">
        <v>669</v>
      </c>
      <c r="C300" t="s">
        <v>268</v>
      </c>
      <c r="D300" t="s">
        <v>302</v>
      </c>
      <c r="E300" t="s">
        <v>303</v>
      </c>
      <c r="F300">
        <v>20</v>
      </c>
      <c r="G300" t="s">
        <v>994</v>
      </c>
      <c r="I300" t="s">
        <v>453</v>
      </c>
      <c r="J300" t="s">
        <v>1044</v>
      </c>
    </row>
    <row r="301" spans="1:10" x14ac:dyDescent="0.35">
      <c r="A301" t="s">
        <v>665</v>
      </c>
      <c r="B301" t="s">
        <v>669</v>
      </c>
      <c r="C301" t="s">
        <v>269</v>
      </c>
      <c r="D301" t="s">
        <v>304</v>
      </c>
      <c r="E301" t="s">
        <v>305</v>
      </c>
      <c r="F301">
        <v>54</v>
      </c>
      <c r="G301" t="s">
        <v>995</v>
      </c>
      <c r="I301" t="s">
        <v>454</v>
      </c>
      <c r="J301" t="s">
        <v>1044</v>
      </c>
    </row>
    <row r="302" spans="1:10" x14ac:dyDescent="0.35">
      <c r="A302" t="s">
        <v>665</v>
      </c>
      <c r="B302" t="s">
        <v>669</v>
      </c>
      <c r="C302" t="s">
        <v>270</v>
      </c>
      <c r="D302" t="s">
        <v>332</v>
      </c>
      <c r="E302" t="s">
        <v>332</v>
      </c>
      <c r="F302">
        <v>81</v>
      </c>
      <c r="G302" t="s">
        <v>996</v>
      </c>
      <c r="I302" t="s">
        <v>455</v>
      </c>
      <c r="J302" t="s">
        <v>1044</v>
      </c>
    </row>
    <row r="303" spans="1:10" x14ac:dyDescent="0.35">
      <c r="A303" t="s">
        <v>665</v>
      </c>
      <c r="B303" t="s">
        <v>669</v>
      </c>
      <c r="C303" t="s">
        <v>271</v>
      </c>
      <c r="D303" t="s">
        <v>318</v>
      </c>
      <c r="E303" t="s">
        <v>319</v>
      </c>
      <c r="F303">
        <v>47</v>
      </c>
      <c r="G303" t="s">
        <v>377</v>
      </c>
      <c r="J303" t="s">
        <v>1044</v>
      </c>
    </row>
    <row r="304" spans="1:10" x14ac:dyDescent="0.35">
      <c r="A304" t="s">
        <v>665</v>
      </c>
      <c r="B304" t="s">
        <v>669</v>
      </c>
      <c r="C304" t="s">
        <v>272</v>
      </c>
      <c r="D304" t="s">
        <v>309</v>
      </c>
      <c r="E304" t="s">
        <v>310</v>
      </c>
      <c r="F304">
        <v>8</v>
      </c>
      <c r="G304" t="s">
        <v>997</v>
      </c>
      <c r="I304" t="s">
        <v>456</v>
      </c>
      <c r="J304" t="s">
        <v>1044</v>
      </c>
    </row>
    <row r="305" spans="1:10" x14ac:dyDescent="0.35">
      <c r="A305" t="s">
        <v>665</v>
      </c>
      <c r="B305" t="s">
        <v>669</v>
      </c>
      <c r="C305" t="s">
        <v>273</v>
      </c>
      <c r="D305" t="s">
        <v>348</v>
      </c>
      <c r="E305" t="s">
        <v>349</v>
      </c>
      <c r="F305">
        <v>13</v>
      </c>
      <c r="G305" t="s">
        <v>378</v>
      </c>
      <c r="I305" t="s">
        <v>457</v>
      </c>
      <c r="J305" t="s">
        <v>1044</v>
      </c>
    </row>
    <row r="306" spans="1:10" x14ac:dyDescent="0.35">
      <c r="A306" t="s">
        <v>665</v>
      </c>
      <c r="B306" t="s">
        <v>669</v>
      </c>
      <c r="C306" t="s">
        <v>274</v>
      </c>
      <c r="D306" t="s">
        <v>309</v>
      </c>
      <c r="E306" t="s">
        <v>310</v>
      </c>
      <c r="F306">
        <v>8</v>
      </c>
      <c r="G306" t="s">
        <v>998</v>
      </c>
      <c r="I306" t="s">
        <v>458</v>
      </c>
      <c r="J306" t="s">
        <v>1044</v>
      </c>
    </row>
    <row r="307" spans="1:10" x14ac:dyDescent="0.35">
      <c r="A307" t="s">
        <v>665</v>
      </c>
      <c r="B307" t="s">
        <v>669</v>
      </c>
      <c r="C307" t="s">
        <v>275</v>
      </c>
      <c r="D307" t="s">
        <v>320</v>
      </c>
      <c r="E307" t="s">
        <v>321</v>
      </c>
      <c r="F307">
        <v>44</v>
      </c>
      <c r="G307" t="s">
        <v>379</v>
      </c>
      <c r="I307" t="s">
        <v>459</v>
      </c>
      <c r="J307" t="s">
        <v>1044</v>
      </c>
    </row>
    <row r="308" spans="1:10" x14ac:dyDescent="0.35">
      <c r="A308" t="s">
        <v>665</v>
      </c>
      <c r="B308" t="s">
        <v>669</v>
      </c>
      <c r="C308" t="s">
        <v>276</v>
      </c>
      <c r="D308" t="s">
        <v>307</v>
      </c>
      <c r="E308" t="s">
        <v>308</v>
      </c>
      <c r="F308">
        <v>50</v>
      </c>
      <c r="G308" t="s">
        <v>999</v>
      </c>
      <c r="I308" t="s">
        <v>460</v>
      </c>
      <c r="J308" t="s">
        <v>1044</v>
      </c>
    </row>
    <row r="309" spans="1:10" x14ac:dyDescent="0.35">
      <c r="A309" t="s">
        <v>665</v>
      </c>
      <c r="B309" t="s">
        <v>669</v>
      </c>
      <c r="C309" t="s">
        <v>277</v>
      </c>
      <c r="D309" t="s">
        <v>58</v>
      </c>
      <c r="E309" t="s">
        <v>59</v>
      </c>
      <c r="F309">
        <v>73</v>
      </c>
      <c r="G309" t="s">
        <v>1000</v>
      </c>
      <c r="I309" t="s">
        <v>76</v>
      </c>
      <c r="J309" t="s">
        <v>1044</v>
      </c>
    </row>
    <row r="310" spans="1:10" x14ac:dyDescent="0.35">
      <c r="A310" t="s">
        <v>665</v>
      </c>
      <c r="B310" t="s">
        <v>669</v>
      </c>
      <c r="C310" t="s">
        <v>278</v>
      </c>
      <c r="D310" t="s">
        <v>318</v>
      </c>
      <c r="E310" t="s">
        <v>319</v>
      </c>
      <c r="F310">
        <v>47</v>
      </c>
      <c r="G310" t="s">
        <v>594</v>
      </c>
      <c r="I310" t="s">
        <v>614</v>
      </c>
      <c r="J310" t="s">
        <v>1044</v>
      </c>
    </row>
    <row r="311" spans="1:10" x14ac:dyDescent="0.35">
      <c r="A311" t="s">
        <v>665</v>
      </c>
      <c r="B311" t="s">
        <v>669</v>
      </c>
      <c r="C311" t="s">
        <v>279</v>
      </c>
      <c r="D311" t="s">
        <v>300</v>
      </c>
      <c r="E311" t="s">
        <v>301</v>
      </c>
      <c r="F311">
        <v>18</v>
      </c>
      <c r="G311" t="s">
        <v>1001</v>
      </c>
      <c r="I311" t="s">
        <v>461</v>
      </c>
      <c r="J311" t="s">
        <v>1044</v>
      </c>
    </row>
    <row r="312" spans="1:10" x14ac:dyDescent="0.35">
      <c r="A312" t="s">
        <v>665</v>
      </c>
      <c r="B312" t="s">
        <v>669</v>
      </c>
      <c r="C312" t="s">
        <v>280</v>
      </c>
      <c r="D312" t="s">
        <v>64</v>
      </c>
      <c r="E312" t="s">
        <v>65</v>
      </c>
      <c r="F312">
        <v>52</v>
      </c>
      <c r="G312" t="s">
        <v>1002</v>
      </c>
      <c r="I312" t="s">
        <v>608</v>
      </c>
      <c r="J312" t="s">
        <v>1044</v>
      </c>
    </row>
    <row r="313" spans="1:10" x14ac:dyDescent="0.35">
      <c r="A313" t="s">
        <v>665</v>
      </c>
      <c r="B313" t="s">
        <v>669</v>
      </c>
      <c r="C313" t="s">
        <v>281</v>
      </c>
      <c r="D313" t="s">
        <v>62</v>
      </c>
      <c r="E313" t="s">
        <v>63</v>
      </c>
      <c r="F313">
        <v>19</v>
      </c>
      <c r="G313" t="s">
        <v>1003</v>
      </c>
      <c r="I313" t="s">
        <v>81</v>
      </c>
      <c r="J313" t="s">
        <v>1044</v>
      </c>
    </row>
    <row r="314" spans="1:10" x14ac:dyDescent="0.35">
      <c r="A314" t="s">
        <v>665</v>
      </c>
      <c r="B314" t="s">
        <v>669</v>
      </c>
      <c r="C314" t="s">
        <v>282</v>
      </c>
      <c r="D314" t="s">
        <v>338</v>
      </c>
      <c r="E314" t="s">
        <v>329</v>
      </c>
      <c r="F314">
        <v>86</v>
      </c>
      <c r="G314" t="s">
        <v>1004</v>
      </c>
      <c r="I314" t="s">
        <v>462</v>
      </c>
      <c r="J314" t="s">
        <v>1044</v>
      </c>
    </row>
    <row r="315" spans="1:10" x14ac:dyDescent="0.35">
      <c r="A315" t="s">
        <v>665</v>
      </c>
      <c r="B315" t="s">
        <v>669</v>
      </c>
      <c r="C315" t="s">
        <v>283</v>
      </c>
      <c r="D315" t="s">
        <v>672</v>
      </c>
      <c r="E315" t="s">
        <v>672</v>
      </c>
      <c r="F315">
        <v>11</v>
      </c>
      <c r="G315" t="s">
        <v>1005</v>
      </c>
      <c r="H315" s="1" t="s">
        <v>739</v>
      </c>
      <c r="I315" t="s">
        <v>1046</v>
      </c>
      <c r="J315" t="s">
        <v>1044</v>
      </c>
    </row>
    <row r="316" spans="1:10" x14ac:dyDescent="0.35">
      <c r="A316" t="s">
        <v>665</v>
      </c>
      <c r="B316" t="s">
        <v>669</v>
      </c>
      <c r="C316" t="s">
        <v>284</v>
      </c>
      <c r="D316" t="s">
        <v>672</v>
      </c>
      <c r="E316" t="s">
        <v>672</v>
      </c>
      <c r="F316">
        <v>11</v>
      </c>
      <c r="G316" t="s">
        <v>1006</v>
      </c>
      <c r="H316" s="1" t="s">
        <v>1007</v>
      </c>
      <c r="I316" t="s">
        <v>1046</v>
      </c>
      <c r="J316" t="s">
        <v>1043</v>
      </c>
    </row>
    <row r="317" spans="1:10" x14ac:dyDescent="0.35">
      <c r="A317" t="s">
        <v>665</v>
      </c>
      <c r="B317" t="s">
        <v>669</v>
      </c>
      <c r="C317" t="s">
        <v>285</v>
      </c>
      <c r="D317" t="s">
        <v>296</v>
      </c>
      <c r="E317" t="s">
        <v>297</v>
      </c>
      <c r="F317">
        <v>5</v>
      </c>
      <c r="G317" t="s">
        <v>1008</v>
      </c>
      <c r="I317" t="s">
        <v>98</v>
      </c>
      <c r="J317" t="s">
        <v>1044</v>
      </c>
    </row>
    <row r="318" spans="1:10" x14ac:dyDescent="0.35">
      <c r="A318" t="s">
        <v>665</v>
      </c>
      <c r="B318" t="s">
        <v>669</v>
      </c>
      <c r="C318" t="s">
        <v>286</v>
      </c>
      <c r="D318" t="s">
        <v>54</v>
      </c>
      <c r="E318" t="s">
        <v>55</v>
      </c>
      <c r="F318">
        <v>76</v>
      </c>
      <c r="G318" t="s">
        <v>1009</v>
      </c>
      <c r="I318" t="s">
        <v>79</v>
      </c>
      <c r="J318" t="s">
        <v>1044</v>
      </c>
    </row>
    <row r="319" spans="1:10" x14ac:dyDescent="0.35">
      <c r="A319" t="s">
        <v>665</v>
      </c>
      <c r="B319" t="s">
        <v>669</v>
      </c>
      <c r="C319" t="s">
        <v>287</v>
      </c>
      <c r="D319" t="s">
        <v>672</v>
      </c>
      <c r="E319" t="s">
        <v>672</v>
      </c>
      <c r="F319">
        <v>11</v>
      </c>
      <c r="G319" t="s">
        <v>1010</v>
      </c>
      <c r="H319" s="1" t="s">
        <v>740</v>
      </c>
      <c r="I319" t="s">
        <v>1046</v>
      </c>
      <c r="J319" t="s">
        <v>1043</v>
      </c>
    </row>
    <row r="320" spans="1:10" x14ac:dyDescent="0.35">
      <c r="A320" t="s">
        <v>665</v>
      </c>
      <c r="B320" t="s">
        <v>669</v>
      </c>
      <c r="C320" t="s">
        <v>288</v>
      </c>
      <c r="D320" t="s">
        <v>304</v>
      </c>
      <c r="E320" t="s">
        <v>305</v>
      </c>
      <c r="F320">
        <v>54</v>
      </c>
      <c r="G320" t="s">
        <v>1011</v>
      </c>
      <c r="I320" t="s">
        <v>454</v>
      </c>
      <c r="J320" t="s">
        <v>1044</v>
      </c>
    </row>
    <row r="321" spans="1:10" x14ac:dyDescent="0.35">
      <c r="A321" t="s">
        <v>665</v>
      </c>
      <c r="B321" t="s">
        <v>669</v>
      </c>
      <c r="C321" t="s">
        <v>289</v>
      </c>
      <c r="D321" t="s">
        <v>66</v>
      </c>
      <c r="E321" t="s">
        <v>67</v>
      </c>
      <c r="F321">
        <v>15</v>
      </c>
      <c r="G321" t="s">
        <v>1012</v>
      </c>
      <c r="I321" t="s">
        <v>463</v>
      </c>
      <c r="J321" t="s">
        <v>1044</v>
      </c>
    </row>
    <row r="322" spans="1:10" x14ac:dyDescent="0.35">
      <c r="A322" t="s">
        <v>665</v>
      </c>
      <c r="B322" t="s">
        <v>669</v>
      </c>
      <c r="C322" t="s">
        <v>290</v>
      </c>
      <c r="D322" t="s">
        <v>58</v>
      </c>
      <c r="E322" t="s">
        <v>59</v>
      </c>
      <c r="F322">
        <v>73</v>
      </c>
      <c r="G322" t="s">
        <v>1013</v>
      </c>
      <c r="I322" t="s">
        <v>76</v>
      </c>
      <c r="J322" t="s">
        <v>1044</v>
      </c>
    </row>
    <row r="323" spans="1:10" x14ac:dyDescent="0.35">
      <c r="A323" t="s">
        <v>665</v>
      </c>
      <c r="B323" t="s">
        <v>669</v>
      </c>
      <c r="C323" t="s">
        <v>291</v>
      </c>
      <c r="D323" t="s">
        <v>296</v>
      </c>
      <c r="E323" t="s">
        <v>297</v>
      </c>
      <c r="F323">
        <v>5</v>
      </c>
      <c r="G323" t="s">
        <v>1014</v>
      </c>
      <c r="I323" t="s">
        <v>464</v>
      </c>
      <c r="J323" t="s">
        <v>1044</v>
      </c>
    </row>
    <row r="324" spans="1:10" x14ac:dyDescent="0.35">
      <c r="A324" t="s">
        <v>665</v>
      </c>
      <c r="B324" t="s">
        <v>669</v>
      </c>
      <c r="C324" t="s">
        <v>292</v>
      </c>
      <c r="D324" t="s">
        <v>54</v>
      </c>
      <c r="E324" t="s">
        <v>55</v>
      </c>
      <c r="F324">
        <v>76</v>
      </c>
      <c r="G324" t="s">
        <v>1015</v>
      </c>
      <c r="I324" t="s">
        <v>82</v>
      </c>
      <c r="J324" t="s">
        <v>1044</v>
      </c>
    </row>
    <row r="325" spans="1:10" x14ac:dyDescent="0.35">
      <c r="A325" t="s">
        <v>665</v>
      </c>
      <c r="B325" t="s">
        <v>669</v>
      </c>
      <c r="C325" t="s">
        <v>293</v>
      </c>
      <c r="D325" t="s">
        <v>364</v>
      </c>
      <c r="E325" t="s">
        <v>365</v>
      </c>
      <c r="F325">
        <v>97</v>
      </c>
      <c r="G325" t="s">
        <v>1016</v>
      </c>
      <c r="I325" t="s">
        <v>465</v>
      </c>
      <c r="J325" t="s">
        <v>1044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directorio sep 2026</vt:lpstr>
      <vt:lpstr>directorio formulado</vt:lpstr>
      <vt:lpstr>dane</vt:lpstr>
      <vt:lpstr>directorio 3 ago 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Edith Ochoa Tabares</dc:creator>
  <cp:lastModifiedBy>Laura Camila Orjuela Rodriguez</cp:lastModifiedBy>
  <dcterms:created xsi:type="dcterms:W3CDTF">2022-10-06T12:25:54Z</dcterms:created>
  <dcterms:modified xsi:type="dcterms:W3CDTF">2026-09-22T16:57:31Z</dcterms:modified>
</cp:coreProperties>
</file>